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035" windowHeight="13035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C27" i="2"/>
  <c r="D27"/>
  <c r="E27"/>
  <c r="F27"/>
  <c r="C52"/>
  <c r="D52"/>
  <c r="E52"/>
  <c r="D72"/>
  <c r="E72"/>
  <c r="J84"/>
  <c r="K84"/>
  <c r="L84"/>
  <c r="F102" s="1"/>
  <c r="D92"/>
  <c r="E92"/>
  <c r="F92"/>
  <c r="D94"/>
  <c r="C103" s="1"/>
  <c r="I105"/>
  <c r="J105"/>
  <c r="K105"/>
  <c r="I107"/>
  <c r="C104" s="1"/>
  <c r="D74" l="1"/>
  <c r="C101" s="1"/>
  <c r="D53"/>
  <c r="C102" s="1"/>
  <c r="F101"/>
  <c r="K86"/>
  <c r="C100" s="1"/>
  <c r="D29"/>
  <c r="C99" s="1"/>
  <c r="F100"/>
  <c r="F103" l="1"/>
  <c r="C105"/>
</calcChain>
</file>

<file path=xl/sharedStrings.xml><?xml version="1.0" encoding="utf-8"?>
<sst xmlns="http://schemas.openxmlformats.org/spreadsheetml/2006/main" count="223" uniqueCount="167">
  <si>
    <t>1982-013-01</t>
  </si>
  <si>
    <t>1982-013-02</t>
  </si>
  <si>
    <t>1982-013-03</t>
  </si>
  <si>
    <t>1982-013-04</t>
  </si>
  <si>
    <t>1990-080-00</t>
  </si>
  <si>
    <t>1991-028-00</t>
  </si>
  <si>
    <t>2010-036-00</t>
  </si>
  <si>
    <t>CWT</t>
  </si>
  <si>
    <t>2007-406-00</t>
  </si>
  <si>
    <t>PIT</t>
  </si>
  <si>
    <t>2010-031-00</t>
  </si>
  <si>
    <t>2010-042-00</t>
  </si>
  <si>
    <t>2001-003-00</t>
  </si>
  <si>
    <t>2010-035-00</t>
  </si>
  <si>
    <t>2007-299-00</t>
  </si>
  <si>
    <t>1988-053-03</t>
  </si>
  <si>
    <t>1988-053-08</t>
  </si>
  <si>
    <t>1983-319-00</t>
  </si>
  <si>
    <t>1988-053-07</t>
  </si>
  <si>
    <t>1983-350-03</t>
  </si>
  <si>
    <t>1985-038-00</t>
  </si>
  <si>
    <t>1990-005-00</t>
  </si>
  <si>
    <t>1991-046-00</t>
  </si>
  <si>
    <t>Otolith</t>
  </si>
  <si>
    <t>1986-050-00</t>
  </si>
  <si>
    <t>1987-127-00</t>
  </si>
  <si>
    <t>1988-064-00</t>
  </si>
  <si>
    <t>1988-065-00</t>
  </si>
  <si>
    <t>1989-024-01</t>
  </si>
  <si>
    <t>Genetic</t>
  </si>
  <si>
    <t>1989-098-00</t>
  </si>
  <si>
    <t>1990-005-01</t>
  </si>
  <si>
    <t>1990-044-00</t>
  </si>
  <si>
    <t>1990-055-00</t>
  </si>
  <si>
    <t>1990-077-00</t>
  </si>
  <si>
    <t>1991-029-00</t>
  </si>
  <si>
    <t>1991-051-00</t>
  </si>
  <si>
    <t>1991-073-00</t>
  </si>
  <si>
    <t>1992-026-04</t>
  </si>
  <si>
    <t>Radio</t>
  </si>
  <si>
    <t>1993-029-00</t>
  </si>
  <si>
    <t>1993-056-00</t>
  </si>
  <si>
    <t>Insert</t>
  </si>
  <si>
    <t>1993-060-00</t>
  </si>
  <si>
    <t>1994-026-00</t>
  </si>
  <si>
    <t>1994-033-00</t>
  </si>
  <si>
    <t>1994-042-00</t>
  </si>
  <si>
    <t>Acoustic</t>
  </si>
  <si>
    <t>1994-043-00</t>
  </si>
  <si>
    <t>1995-004-00</t>
  </si>
  <si>
    <t>1995-027-00</t>
  </si>
  <si>
    <t>1995-063-25</t>
  </si>
  <si>
    <t>Floy</t>
  </si>
  <si>
    <t>1996-019-00</t>
  </si>
  <si>
    <t>1996-020-00</t>
  </si>
  <si>
    <t>1996-035-01</t>
  </si>
  <si>
    <t>1995-063-35</t>
  </si>
  <si>
    <t>1996-040-00</t>
  </si>
  <si>
    <t>1996-043-00</t>
  </si>
  <si>
    <t>1997-004-00</t>
  </si>
  <si>
    <t>1997-030-00</t>
  </si>
  <si>
    <t>1998-007-02</t>
  </si>
  <si>
    <t>1998-010-04</t>
  </si>
  <si>
    <t>1998-016-00</t>
  </si>
  <si>
    <t>1998-019-00</t>
  </si>
  <si>
    <t>2000-039-00</t>
  </si>
  <si>
    <t>2002-032-00</t>
  </si>
  <si>
    <t>2002-053-00</t>
  </si>
  <si>
    <t>2003-017-00</t>
  </si>
  <si>
    <t>2003-039-00</t>
  </si>
  <si>
    <t>2003-041-00</t>
  </si>
  <si>
    <t>2003-063-00</t>
  </si>
  <si>
    <t>2003-114-00</t>
  </si>
  <si>
    <t>2006-008-00</t>
  </si>
  <si>
    <t>2007-156-00</t>
  </si>
  <si>
    <t>2007-157-00</t>
  </si>
  <si>
    <t>2007-246-00</t>
  </si>
  <si>
    <t>2007-401-00</t>
  </si>
  <si>
    <t>2007-402-00</t>
  </si>
  <si>
    <t>2007-403-00</t>
  </si>
  <si>
    <t>2007-405-00</t>
  </si>
  <si>
    <t>2008-004-00</t>
  </si>
  <si>
    <t>2008-109-00</t>
  </si>
  <si>
    <t>2008-306-00</t>
  </si>
  <si>
    <t>2008-307-00</t>
  </si>
  <si>
    <t>2008-308-00</t>
  </si>
  <si>
    <t>2008-311-00</t>
  </si>
  <si>
    <t>2008-471-00</t>
  </si>
  <si>
    <t>2008-503-00</t>
  </si>
  <si>
    <t>2008-907-00</t>
  </si>
  <si>
    <t>2009-005-00</t>
  </si>
  <si>
    <t>2010-026-00</t>
  </si>
  <si>
    <t>2008-518-00</t>
  </si>
  <si>
    <t>2008-508-00</t>
  </si>
  <si>
    <t>2008-502-00</t>
  </si>
  <si>
    <t>2008-718-00</t>
  </si>
  <si>
    <t>2009-001-00</t>
  </si>
  <si>
    <t>2010-030-00</t>
  </si>
  <si>
    <t>2010-032-00</t>
  </si>
  <si>
    <t>2010-034-00</t>
  </si>
  <si>
    <t>2010-057-00</t>
  </si>
  <si>
    <t>2010-076-00</t>
  </si>
  <si>
    <t>2011-014-00</t>
  </si>
  <si>
    <t>Other</t>
  </si>
  <si>
    <t>2002-030-00</t>
  </si>
  <si>
    <t>1989-096-00</t>
  </si>
  <si>
    <t>Analysis</t>
  </si>
  <si>
    <t>2003-054-00</t>
  </si>
  <si>
    <t>1988-053-04</t>
  </si>
  <si>
    <t>1991-019-01</t>
  </si>
  <si>
    <t>1997-015-01</t>
  </si>
  <si>
    <t>Retrieve</t>
  </si>
  <si>
    <t>LSRCP</t>
  </si>
  <si>
    <t>Totals:</t>
  </si>
  <si>
    <t xml:space="preserve"> </t>
  </si>
  <si>
    <t>Total CWT:</t>
  </si>
  <si>
    <t>Decode/DM</t>
  </si>
  <si>
    <t xml:space="preserve">Project </t>
  </si>
  <si>
    <t>Project</t>
  </si>
  <si>
    <t xml:space="preserve">maintenance of interrogators; </t>
  </si>
  <si>
    <t>DM = data management</t>
  </si>
  <si>
    <t>5 LSRCP</t>
  </si>
  <si>
    <t>Totals =</t>
  </si>
  <si>
    <t xml:space="preserve">Total PIT = </t>
  </si>
  <si>
    <t>3 PTAGIS</t>
  </si>
  <si>
    <t>Insert*</t>
  </si>
  <si>
    <t>**Detection includes installation &amp;</t>
  </si>
  <si>
    <t>Detection/DM**</t>
  </si>
  <si>
    <t>* Insert includes cost of PIT tags</t>
  </si>
  <si>
    <t>Total # Tags Inserted</t>
  </si>
  <si>
    <t xml:space="preserve">CWT: </t>
  </si>
  <si>
    <t xml:space="preserve">PIT: </t>
  </si>
  <si>
    <t>(w/o LSRCP)</t>
  </si>
  <si>
    <t>(about $0.187/tag)</t>
  </si>
  <si>
    <t>2008-724-00</t>
  </si>
  <si>
    <t>Detection</t>
  </si>
  <si>
    <t xml:space="preserve">Totals: </t>
  </si>
  <si>
    <t xml:space="preserve">Total Acoustic = </t>
  </si>
  <si>
    <t>Sampling</t>
  </si>
  <si>
    <t>2,230,000  PITs est from contracts</t>
  </si>
  <si>
    <t xml:space="preserve">as low as $3.54/tag if all fish </t>
  </si>
  <si>
    <t xml:space="preserve">(about $5.12/tag, but could be </t>
  </si>
  <si>
    <t>used.  True cost likely some</t>
  </si>
  <si>
    <t>the high end.)</t>
  </si>
  <si>
    <t xml:space="preserve">place in between, but closer to </t>
  </si>
  <si>
    <t xml:space="preserve">Detection </t>
  </si>
  <si>
    <t xml:space="preserve">Total Radio = </t>
  </si>
  <si>
    <t xml:space="preserve">Total Genetic = </t>
  </si>
  <si>
    <t>Tag Type</t>
  </si>
  <si>
    <t>PIT, CWT, others</t>
  </si>
  <si>
    <t>Otolith sampling</t>
  </si>
  <si>
    <t>Fin rays &amp; scales</t>
  </si>
  <si>
    <t>Tag type(s) not stated.</t>
  </si>
  <si>
    <t>Calcien mark.</t>
  </si>
  <si>
    <t>Acoustic, floy</t>
  </si>
  <si>
    <t>Spaghetti and jaw tags</t>
  </si>
  <si>
    <t xml:space="preserve">Spaghetti </t>
  </si>
  <si>
    <t xml:space="preserve">Total Other:  </t>
  </si>
  <si>
    <t>Summary</t>
  </si>
  <si>
    <t>Detect/Retrieve</t>
  </si>
  <si>
    <t xml:space="preserve">Total = </t>
  </si>
  <si>
    <t>2009-009-00</t>
  </si>
  <si>
    <t xml:space="preserve">claimed were tagged, which </t>
  </si>
  <si>
    <t xml:space="preserve">could be if tags from prior year </t>
  </si>
  <si>
    <t xml:space="preserve">"Ad clip only" costs unaccounted for; could be est by $35/1000 X # fish clipped w/o CWT basinwide </t>
  </si>
  <si>
    <t>1,542,000 actually purchased thru BPA</t>
  </si>
  <si>
    <t>1994-047-00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</si>
</sst>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12">
    <font>
      <sz val="10"/>
      <name val="Arial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164" fontId="4" fillId="0" borderId="0" xfId="0" applyNumberFormat="1" applyFont="1" applyBorder="1"/>
    <xf numFmtId="164" fontId="5" fillId="0" borderId="0" xfId="0" applyNumberFormat="1" applyFont="1" applyBorder="1"/>
    <xf numFmtId="164" fontId="4" fillId="0" borderId="2" xfId="0" applyNumberFormat="1" applyFont="1" applyBorder="1"/>
    <xf numFmtId="0" fontId="5" fillId="0" borderId="3" xfId="0" applyFont="1" applyBorder="1"/>
    <xf numFmtId="49" fontId="5" fillId="0" borderId="4" xfId="0" applyNumberFormat="1" applyFont="1" applyFill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0" fontId="5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8" fillId="0" borderId="0" xfId="0" applyFont="1" applyBorder="1"/>
    <xf numFmtId="0" fontId="9" fillId="0" borderId="0" xfId="0" applyFont="1"/>
    <xf numFmtId="0" fontId="8" fillId="0" borderId="4" xfId="0" applyFont="1" applyBorder="1"/>
    <xf numFmtId="0" fontId="8" fillId="0" borderId="0" xfId="0" applyFont="1"/>
    <xf numFmtId="0" fontId="7" fillId="0" borderId="0" xfId="0" applyFont="1"/>
    <xf numFmtId="0" fontId="5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Border="1"/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0" xfId="0" applyNumberFormat="1" applyFont="1"/>
    <xf numFmtId="0" fontId="5" fillId="0" borderId="7" xfId="0" applyFont="1" applyBorder="1"/>
    <xf numFmtId="164" fontId="5" fillId="0" borderId="3" xfId="0" applyNumberFormat="1" applyFont="1" applyBorder="1"/>
    <xf numFmtId="0" fontId="5" fillId="0" borderId="8" xfId="0" applyFont="1" applyBorder="1"/>
    <xf numFmtId="3" fontId="5" fillId="0" borderId="0" xfId="0" applyNumberFormat="1" applyFont="1"/>
    <xf numFmtId="0" fontId="5" fillId="0" borderId="4" xfId="0" applyFont="1" applyFill="1" applyBorder="1" applyAlignment="1">
      <alignment horizontal="center" vertical="center" wrapText="1"/>
    </xf>
    <xf numFmtId="164" fontId="5" fillId="0" borderId="8" xfId="0" applyNumberFormat="1" applyFont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/>
    <xf numFmtId="0" fontId="5" fillId="0" borderId="0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0" xfId="0" applyFont="1"/>
    <xf numFmtId="0" fontId="5" fillId="0" borderId="0" xfId="0" applyFont="1" applyFill="1"/>
    <xf numFmtId="49" fontId="3" fillId="0" borderId="0" xfId="0" applyNumberFormat="1" applyFont="1" applyAlignment="1">
      <alignment horizontal="right"/>
    </xf>
    <xf numFmtId="0" fontId="4" fillId="0" borderId="0" xfId="0" applyFont="1" applyBorder="1"/>
    <xf numFmtId="0" fontId="3" fillId="0" borderId="4" xfId="0" applyFont="1" applyBorder="1" applyAlignment="1">
      <alignment horizontal="center"/>
    </xf>
    <xf numFmtId="0" fontId="11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107"/>
  <sheetViews>
    <sheetView tabSelected="1" workbookViewId="0">
      <pane ySplit="5" topLeftCell="A72" activePane="bottomLeft" state="frozen"/>
      <selection pane="bottomLeft" activeCell="F121" sqref="F121"/>
    </sheetView>
  </sheetViews>
  <sheetFormatPr defaultRowHeight="12.75"/>
  <cols>
    <col min="1" max="1" width="9.140625" style="1"/>
    <col min="2" max="2" width="15.85546875" style="1" customWidth="1"/>
    <col min="3" max="3" width="13.42578125" style="1" customWidth="1"/>
    <col min="4" max="4" width="13.28515625" style="1" customWidth="1"/>
    <col min="5" max="5" width="11.42578125" style="1" customWidth="1"/>
    <col min="6" max="6" width="19.28515625" style="1" customWidth="1"/>
    <col min="7" max="7" width="11.140625" style="1" customWidth="1"/>
    <col min="8" max="8" width="11.5703125" style="1" customWidth="1"/>
    <col min="9" max="9" width="11.28515625" style="1" customWidth="1"/>
    <col min="10" max="10" width="11.42578125" style="1" customWidth="1"/>
    <col min="11" max="11" width="13.7109375" style="1" customWidth="1"/>
    <col min="12" max="12" width="11" style="1" customWidth="1"/>
    <col min="13" max="16384" width="9.140625" style="1"/>
  </cols>
  <sheetData>
    <row r="3" spans="1:18">
      <c r="A3" s="23"/>
      <c r="B3" s="22"/>
      <c r="C3" s="22"/>
      <c r="D3" s="2" t="s">
        <v>7</v>
      </c>
      <c r="E3" s="22"/>
      <c r="F3" s="24"/>
      <c r="H3" s="23"/>
      <c r="I3" s="22"/>
      <c r="J3" s="2" t="s">
        <v>9</v>
      </c>
      <c r="K3" s="22"/>
      <c r="L3" s="24"/>
    </row>
    <row r="4" spans="1:18">
      <c r="A4" s="10"/>
      <c r="B4" s="3"/>
      <c r="C4" s="3"/>
      <c r="D4" s="3"/>
      <c r="E4" s="3"/>
      <c r="F4" s="25"/>
      <c r="H4" s="10"/>
      <c r="I4" s="3"/>
      <c r="J4" s="3"/>
      <c r="K4" s="3"/>
      <c r="L4" s="25"/>
    </row>
    <row r="5" spans="1:18">
      <c r="A5" s="10"/>
      <c r="B5" s="11" t="s">
        <v>117</v>
      </c>
      <c r="C5" s="11" t="s">
        <v>42</v>
      </c>
      <c r="D5" s="11" t="s">
        <v>116</v>
      </c>
      <c r="E5" s="11" t="s">
        <v>111</v>
      </c>
      <c r="F5" s="12" t="s">
        <v>106</v>
      </c>
      <c r="G5" s="26"/>
      <c r="H5" s="27"/>
      <c r="I5" s="13" t="s">
        <v>118</v>
      </c>
      <c r="J5" s="13" t="s">
        <v>125</v>
      </c>
      <c r="K5" s="13" t="s">
        <v>127</v>
      </c>
      <c r="L5" s="14" t="s">
        <v>106</v>
      </c>
    </row>
    <row r="6" spans="1:18">
      <c r="A6" s="10">
        <v>1</v>
      </c>
      <c r="B6" s="3" t="s">
        <v>0</v>
      </c>
      <c r="C6" s="4"/>
      <c r="D6" s="5">
        <v>386369</v>
      </c>
      <c r="E6" s="5">
        <v>1806381</v>
      </c>
      <c r="F6" s="6"/>
      <c r="H6" s="10">
        <v>1</v>
      </c>
      <c r="I6" s="28" t="s">
        <v>93</v>
      </c>
      <c r="J6" s="3"/>
      <c r="K6" s="3"/>
      <c r="L6" s="29">
        <v>58753</v>
      </c>
    </row>
    <row r="7" spans="1:18">
      <c r="A7" s="10">
        <v>2</v>
      </c>
      <c r="B7" s="3" t="s">
        <v>3</v>
      </c>
      <c r="C7" s="5">
        <v>273311</v>
      </c>
      <c r="D7" s="5">
        <v>65000</v>
      </c>
      <c r="E7" s="5"/>
      <c r="F7" s="30"/>
      <c r="H7" s="10">
        <v>2</v>
      </c>
      <c r="I7" s="28" t="s">
        <v>94</v>
      </c>
      <c r="J7" s="3"/>
      <c r="K7" s="31">
        <v>88446</v>
      </c>
      <c r="L7" s="25"/>
      <c r="M7" s="1" t="s">
        <v>126</v>
      </c>
    </row>
    <row r="8" spans="1:18">
      <c r="A8" s="10">
        <v>3</v>
      </c>
      <c r="B8" s="3" t="s">
        <v>1</v>
      </c>
      <c r="C8" s="5">
        <v>213971</v>
      </c>
      <c r="D8" s="5">
        <v>17000</v>
      </c>
      <c r="E8" s="5"/>
      <c r="F8" s="30"/>
      <c r="H8" s="10" t="s">
        <v>124</v>
      </c>
      <c r="I8" s="28" t="s">
        <v>4</v>
      </c>
      <c r="J8" s="3"/>
      <c r="K8" s="32">
        <v>2616917</v>
      </c>
      <c r="L8" s="25"/>
      <c r="M8" s="1" t="s">
        <v>119</v>
      </c>
    </row>
    <row r="9" spans="1:18">
      <c r="A9" s="10">
        <v>4</v>
      </c>
      <c r="B9" s="3" t="s">
        <v>2</v>
      </c>
      <c r="C9" s="5">
        <v>91647</v>
      </c>
      <c r="D9" s="5">
        <v>12500</v>
      </c>
      <c r="E9" s="5">
        <v>12500</v>
      </c>
      <c r="F9" s="30"/>
      <c r="H9" s="8">
        <v>4</v>
      </c>
      <c r="I9" s="28" t="s">
        <v>5</v>
      </c>
      <c r="J9" s="33">
        <v>297599</v>
      </c>
      <c r="K9" s="5">
        <v>80525</v>
      </c>
      <c r="L9" s="30">
        <v>111840</v>
      </c>
      <c r="M9" s="1" t="s">
        <v>120</v>
      </c>
    </row>
    <row r="10" spans="1:18">
      <c r="A10" s="10">
        <v>5</v>
      </c>
      <c r="B10" s="3" t="s">
        <v>18</v>
      </c>
      <c r="C10" s="5">
        <v>15000</v>
      </c>
      <c r="D10" s="5"/>
      <c r="E10" s="5"/>
      <c r="F10" s="30"/>
      <c r="H10" s="17" t="s">
        <v>121</v>
      </c>
      <c r="I10" s="28" t="s">
        <v>8</v>
      </c>
      <c r="J10" s="5">
        <v>1690000</v>
      </c>
      <c r="K10" s="5"/>
      <c r="L10" s="30">
        <v>219000</v>
      </c>
      <c r="M10" s="16"/>
      <c r="N10" s="16"/>
      <c r="O10" s="16"/>
      <c r="P10" s="16"/>
      <c r="Q10" s="16"/>
    </row>
    <row r="11" spans="1:18">
      <c r="A11" s="10">
        <v>6</v>
      </c>
      <c r="B11" s="3" t="s">
        <v>16</v>
      </c>
      <c r="C11" s="5">
        <v>25000</v>
      </c>
      <c r="D11" s="5"/>
      <c r="E11" s="5"/>
      <c r="F11" s="30"/>
      <c r="H11" s="10">
        <v>6</v>
      </c>
      <c r="I11" s="28" t="s">
        <v>11</v>
      </c>
      <c r="J11" s="5">
        <v>48318</v>
      </c>
      <c r="K11" s="5">
        <v>15892</v>
      </c>
      <c r="L11" s="30"/>
      <c r="M11" s="16"/>
      <c r="N11" s="16"/>
      <c r="O11" s="16"/>
      <c r="P11" s="16"/>
      <c r="Q11" s="16"/>
    </row>
    <row r="12" spans="1:18">
      <c r="A12" s="10">
        <v>7</v>
      </c>
      <c r="B12" s="3" t="s">
        <v>20</v>
      </c>
      <c r="C12" s="5">
        <v>3000</v>
      </c>
      <c r="D12" s="5">
        <v>2000</v>
      </c>
      <c r="E12" s="5">
        <v>2000</v>
      </c>
      <c r="F12" s="30">
        <v>2000</v>
      </c>
      <c r="H12" s="8">
        <v>7</v>
      </c>
      <c r="I12" s="28" t="s">
        <v>12</v>
      </c>
      <c r="J12" s="5"/>
      <c r="K12" s="5">
        <v>251024</v>
      </c>
      <c r="L12" s="30"/>
      <c r="M12" s="16"/>
      <c r="N12" s="16"/>
      <c r="O12" s="16"/>
      <c r="P12" s="16"/>
      <c r="Q12" s="16"/>
      <c r="R12" s="16"/>
    </row>
    <row r="13" spans="1:18">
      <c r="A13" s="10">
        <v>8</v>
      </c>
      <c r="B13" s="3" t="s">
        <v>19</v>
      </c>
      <c r="C13" s="5">
        <v>245000</v>
      </c>
      <c r="D13" s="5"/>
      <c r="E13" s="5"/>
      <c r="F13" s="30"/>
      <c r="H13" s="9">
        <v>8</v>
      </c>
      <c r="I13" s="28" t="s">
        <v>13</v>
      </c>
      <c r="J13" s="5">
        <v>90488</v>
      </c>
      <c r="K13" s="5">
        <v>115000</v>
      </c>
      <c r="L13" s="30">
        <v>140000</v>
      </c>
      <c r="M13" s="16"/>
    </row>
    <row r="14" spans="1:18">
      <c r="A14" s="10">
        <v>9</v>
      </c>
      <c r="B14" s="3" t="s">
        <v>6</v>
      </c>
      <c r="C14" s="5"/>
      <c r="D14" s="5"/>
      <c r="E14" s="5">
        <v>500000</v>
      </c>
      <c r="F14" s="30">
        <v>260000</v>
      </c>
      <c r="H14" s="9">
        <v>9</v>
      </c>
      <c r="I14" s="28" t="s">
        <v>14</v>
      </c>
      <c r="J14" s="5">
        <v>40080</v>
      </c>
      <c r="K14" s="5">
        <v>202000</v>
      </c>
      <c r="L14" s="30">
        <v>208000</v>
      </c>
      <c r="N14" s="15"/>
    </row>
    <row r="15" spans="1:18">
      <c r="A15" s="10">
        <v>10</v>
      </c>
      <c r="B15" s="3" t="s">
        <v>21</v>
      </c>
      <c r="C15" s="5">
        <v>178670</v>
      </c>
      <c r="D15" s="5"/>
      <c r="E15" s="5">
        <v>22000</v>
      </c>
      <c r="F15" s="30">
        <v>13000</v>
      </c>
      <c r="H15" s="8">
        <v>10</v>
      </c>
      <c r="I15" s="28" t="s">
        <v>15</v>
      </c>
      <c r="J15" s="5">
        <v>110656</v>
      </c>
      <c r="K15" s="5">
        <v>101000</v>
      </c>
      <c r="L15" s="30">
        <v>22000</v>
      </c>
      <c r="M15" s="1" t="s">
        <v>128</v>
      </c>
      <c r="N15" s="33"/>
    </row>
    <row r="16" spans="1:18">
      <c r="A16" s="10">
        <v>11</v>
      </c>
      <c r="B16" s="3" t="s">
        <v>43</v>
      </c>
      <c r="C16" s="5">
        <v>67500</v>
      </c>
      <c r="D16" s="5"/>
      <c r="E16" s="5"/>
      <c r="F16" s="30">
        <v>49500</v>
      </c>
      <c r="H16" s="9">
        <v>11</v>
      </c>
      <c r="I16" s="28" t="s">
        <v>108</v>
      </c>
      <c r="J16" s="5">
        <v>108553</v>
      </c>
      <c r="K16" s="5">
        <v>47588</v>
      </c>
      <c r="L16" s="30">
        <v>36611</v>
      </c>
    </row>
    <row r="17" spans="1:18">
      <c r="A17" s="10">
        <v>12</v>
      </c>
      <c r="B17" s="3" t="s">
        <v>51</v>
      </c>
      <c r="C17" s="5">
        <v>200000</v>
      </c>
      <c r="D17" s="5"/>
      <c r="E17" s="5"/>
      <c r="F17" s="30">
        <v>200000</v>
      </c>
      <c r="H17" s="9">
        <v>12</v>
      </c>
      <c r="I17" s="28" t="s">
        <v>26</v>
      </c>
      <c r="J17" s="5">
        <v>235450</v>
      </c>
      <c r="K17" s="5"/>
      <c r="L17" s="30"/>
    </row>
    <row r="18" spans="1:18">
      <c r="A18" s="10">
        <v>13</v>
      </c>
      <c r="B18" s="3" t="s">
        <v>56</v>
      </c>
      <c r="C18" s="5"/>
      <c r="D18" s="5"/>
      <c r="E18" s="5">
        <v>40000</v>
      </c>
      <c r="F18" s="30">
        <v>27000</v>
      </c>
      <c r="H18" s="9">
        <v>13</v>
      </c>
      <c r="I18" s="28" t="s">
        <v>16</v>
      </c>
      <c r="J18" s="5">
        <v>11936</v>
      </c>
      <c r="K18" s="5"/>
      <c r="L18" s="30"/>
    </row>
    <row r="19" spans="1:18">
      <c r="A19" s="10">
        <v>14</v>
      </c>
      <c r="B19" s="3" t="s">
        <v>57</v>
      </c>
      <c r="C19" s="5">
        <v>411247</v>
      </c>
      <c r="D19" s="5">
        <v>8012</v>
      </c>
      <c r="E19" s="5">
        <v>20000</v>
      </c>
      <c r="F19" s="30">
        <v>15000</v>
      </c>
      <c r="H19" s="8">
        <v>14</v>
      </c>
      <c r="I19" s="28" t="s">
        <v>17</v>
      </c>
      <c r="J19" s="5"/>
      <c r="K19" s="5">
        <v>567144</v>
      </c>
      <c r="L19" s="30">
        <v>35000</v>
      </c>
      <c r="M19" s="55"/>
      <c r="N19" s="55"/>
      <c r="O19" s="55"/>
      <c r="P19" s="55"/>
      <c r="Q19" s="55"/>
      <c r="R19" s="55"/>
    </row>
    <row r="20" spans="1:18">
      <c r="A20" s="10">
        <v>15</v>
      </c>
      <c r="B20" s="3" t="s">
        <v>58</v>
      </c>
      <c r="C20" s="5"/>
      <c r="D20" s="5"/>
      <c r="E20" s="5">
        <v>57292</v>
      </c>
      <c r="F20" s="30"/>
      <c r="H20" s="9">
        <v>15</v>
      </c>
      <c r="I20" s="28" t="s">
        <v>19</v>
      </c>
      <c r="J20" s="5">
        <v>69951</v>
      </c>
      <c r="K20" s="5"/>
      <c r="L20" s="30"/>
      <c r="M20" s="55"/>
      <c r="N20" s="55"/>
      <c r="O20" s="55"/>
      <c r="P20" s="55"/>
      <c r="Q20" s="55"/>
      <c r="R20" s="55"/>
    </row>
    <row r="21" spans="1:18">
      <c r="A21" s="10">
        <v>16</v>
      </c>
      <c r="B21" s="3" t="s">
        <v>62</v>
      </c>
      <c r="C21" s="5">
        <v>40000</v>
      </c>
      <c r="D21" s="5"/>
      <c r="E21" s="5"/>
      <c r="F21" s="30"/>
      <c r="H21" s="9">
        <v>16</v>
      </c>
      <c r="I21" s="28" t="s">
        <v>24</v>
      </c>
      <c r="J21" s="5">
        <v>198317</v>
      </c>
      <c r="K21" s="5"/>
      <c r="L21" s="30"/>
      <c r="M21" s="55"/>
      <c r="N21" s="55"/>
      <c r="O21" s="55"/>
      <c r="P21" s="55"/>
      <c r="Q21" s="55"/>
      <c r="R21" s="55"/>
    </row>
    <row r="22" spans="1:18">
      <c r="A22" s="10">
        <v>17</v>
      </c>
      <c r="B22" s="3" t="s">
        <v>78</v>
      </c>
      <c r="C22" s="5">
        <v>90000</v>
      </c>
      <c r="D22" s="3"/>
      <c r="E22" s="3"/>
      <c r="F22" s="25"/>
      <c r="H22" s="9">
        <v>17</v>
      </c>
      <c r="I22" s="28" t="s">
        <v>25</v>
      </c>
      <c r="J22" s="5">
        <v>299940</v>
      </c>
      <c r="K22" s="5"/>
      <c r="L22" s="30"/>
      <c r="M22" s="55"/>
      <c r="N22" s="55"/>
      <c r="O22" s="55"/>
      <c r="P22" s="55"/>
      <c r="Q22" s="55"/>
      <c r="R22" s="55"/>
    </row>
    <row r="23" spans="1:18">
      <c r="A23" s="10">
        <v>19</v>
      </c>
      <c r="B23" s="3" t="s">
        <v>83</v>
      </c>
      <c r="C23" s="5"/>
      <c r="D23" s="5">
        <v>2000</v>
      </c>
      <c r="E23" s="5">
        <v>50000</v>
      </c>
      <c r="F23" s="30">
        <v>2000</v>
      </c>
      <c r="H23" s="8">
        <v>18</v>
      </c>
      <c r="I23" s="28" t="s">
        <v>28</v>
      </c>
      <c r="J23" s="5">
        <v>68544</v>
      </c>
      <c r="K23" s="5">
        <v>23000</v>
      </c>
      <c r="L23" s="30">
        <v>41660</v>
      </c>
    </row>
    <row r="24" spans="1:18">
      <c r="A24" s="10">
        <v>20</v>
      </c>
      <c r="B24" s="3" t="s">
        <v>112</v>
      </c>
      <c r="C24" s="5">
        <v>547187</v>
      </c>
      <c r="D24" s="5">
        <v>7100</v>
      </c>
      <c r="E24" s="5">
        <v>200000</v>
      </c>
      <c r="F24" s="30">
        <v>464000</v>
      </c>
      <c r="H24" s="8">
        <v>19</v>
      </c>
      <c r="I24" s="28" t="s">
        <v>30</v>
      </c>
      <c r="J24" s="5">
        <v>442216</v>
      </c>
      <c r="K24" s="5"/>
      <c r="L24" s="30">
        <v>20000</v>
      </c>
    </row>
    <row r="25" spans="1:18">
      <c r="A25" s="10">
        <v>21</v>
      </c>
      <c r="B25" s="42" t="s">
        <v>30</v>
      </c>
      <c r="C25" s="4"/>
      <c r="D25" s="4"/>
      <c r="E25" s="4">
        <v>9000</v>
      </c>
      <c r="F25" s="6"/>
      <c r="H25" s="10">
        <v>20</v>
      </c>
      <c r="I25" s="28" t="s">
        <v>21</v>
      </c>
      <c r="J25" s="5">
        <v>37364</v>
      </c>
      <c r="K25" s="5">
        <v>6500</v>
      </c>
      <c r="L25" s="30">
        <v>32500</v>
      </c>
    </row>
    <row r="26" spans="1:18">
      <c r="A26" s="10"/>
      <c r="F26" s="25"/>
      <c r="H26" s="10">
        <v>21</v>
      </c>
      <c r="I26" s="28" t="s">
        <v>31</v>
      </c>
      <c r="J26" s="5">
        <v>49560</v>
      </c>
      <c r="K26" s="5">
        <v>13000</v>
      </c>
      <c r="L26" s="30"/>
    </row>
    <row r="27" spans="1:18">
      <c r="A27" s="10"/>
      <c r="B27" s="3" t="s">
        <v>113</v>
      </c>
      <c r="C27" s="5">
        <f xml:space="preserve"> SUM(C6:C24)</f>
        <v>2401533</v>
      </c>
      <c r="D27" s="5">
        <f xml:space="preserve"> SUM(D6:D24)</f>
        <v>499981</v>
      </c>
      <c r="E27" s="5">
        <f xml:space="preserve"> SUM(E6:E25)</f>
        <v>2719173</v>
      </c>
      <c r="F27" s="30">
        <f xml:space="preserve"> SUM(F6:F24)</f>
        <v>1032500</v>
      </c>
      <c r="H27" s="10">
        <v>22</v>
      </c>
      <c r="I27" s="28" t="s">
        <v>32</v>
      </c>
      <c r="J27" s="5">
        <v>64506</v>
      </c>
      <c r="K27" s="5">
        <v>51593</v>
      </c>
      <c r="L27" s="30">
        <v>10583</v>
      </c>
    </row>
    <row r="28" spans="1:18">
      <c r="A28" s="10"/>
      <c r="B28" s="3"/>
      <c r="C28" s="3"/>
      <c r="D28" s="3"/>
      <c r="E28" s="3"/>
      <c r="F28" s="25"/>
      <c r="H28" s="10">
        <v>23</v>
      </c>
      <c r="I28" s="28" t="s">
        <v>33</v>
      </c>
      <c r="J28" s="5">
        <v>59061</v>
      </c>
      <c r="K28" s="5">
        <v>1026</v>
      </c>
      <c r="L28" s="30">
        <v>10256</v>
      </c>
    </row>
    <row r="29" spans="1:18">
      <c r="A29" s="34"/>
      <c r="B29" s="7"/>
      <c r="C29" s="7" t="s">
        <v>115</v>
      </c>
      <c r="D29" s="35">
        <f xml:space="preserve"> SUM(C27:F27)</f>
        <v>6653187</v>
      </c>
      <c r="E29" s="7"/>
      <c r="F29" s="36"/>
      <c r="H29" s="10">
        <v>24</v>
      </c>
      <c r="I29" s="28" t="s">
        <v>34</v>
      </c>
      <c r="J29" s="5">
        <v>80000</v>
      </c>
      <c r="K29" s="5">
        <v>35000</v>
      </c>
      <c r="L29" s="30">
        <v>5000</v>
      </c>
    </row>
    <row r="30" spans="1:18">
      <c r="A30" s="50" t="s">
        <v>164</v>
      </c>
      <c r="G30" s="51" t="s">
        <v>114</v>
      </c>
      <c r="H30" s="10">
        <v>25</v>
      </c>
      <c r="I30" s="28" t="s">
        <v>109</v>
      </c>
      <c r="J30" s="5">
        <v>9000</v>
      </c>
      <c r="K30" s="5">
        <v>9000</v>
      </c>
      <c r="L30" s="30">
        <v>7000</v>
      </c>
    </row>
    <row r="31" spans="1:18">
      <c r="B31" s="50"/>
      <c r="H31" s="10">
        <v>26</v>
      </c>
      <c r="I31" s="28" t="s">
        <v>35</v>
      </c>
      <c r="J31" s="5">
        <v>70000</v>
      </c>
      <c r="K31" s="5">
        <v>3589</v>
      </c>
      <c r="L31" s="30">
        <v>2270</v>
      </c>
    </row>
    <row r="32" spans="1:18">
      <c r="H32" s="10">
        <v>27</v>
      </c>
      <c r="I32" s="28" t="s">
        <v>38</v>
      </c>
      <c r="J32" s="5">
        <v>111996</v>
      </c>
      <c r="K32" s="5">
        <v>36378</v>
      </c>
      <c r="L32" s="30">
        <v>72756</v>
      </c>
    </row>
    <row r="33" spans="1:12">
      <c r="B33" s="19" t="s">
        <v>129</v>
      </c>
      <c r="C33" s="19"/>
      <c r="H33" s="10">
        <v>28</v>
      </c>
      <c r="I33" s="28" t="s">
        <v>40</v>
      </c>
      <c r="J33" s="5">
        <v>331540</v>
      </c>
      <c r="K33" s="5">
        <v>760000</v>
      </c>
      <c r="L33" s="30">
        <v>733963</v>
      </c>
    </row>
    <row r="34" spans="1:12">
      <c r="B34" s="20" t="s">
        <v>130</v>
      </c>
      <c r="C34" s="37">
        <v>9925000</v>
      </c>
      <c r="D34" s="1" t="s">
        <v>132</v>
      </c>
      <c r="E34" s="1" t="s">
        <v>133</v>
      </c>
      <c r="H34" s="10">
        <v>29</v>
      </c>
      <c r="I34" s="28" t="s">
        <v>41</v>
      </c>
      <c r="J34" s="5">
        <v>55919</v>
      </c>
      <c r="K34" s="5"/>
      <c r="L34" s="30">
        <v>19950</v>
      </c>
    </row>
    <row r="35" spans="1:12">
      <c r="B35" s="20" t="s">
        <v>131</v>
      </c>
      <c r="C35" s="37">
        <v>1542300</v>
      </c>
      <c r="D35" s="1" t="s">
        <v>132</v>
      </c>
      <c r="E35" s="1" t="s">
        <v>141</v>
      </c>
      <c r="H35" s="10">
        <v>30</v>
      </c>
      <c r="I35" s="28" t="s">
        <v>46</v>
      </c>
      <c r="J35" s="5">
        <v>18603</v>
      </c>
      <c r="K35" s="5">
        <v>5500</v>
      </c>
      <c r="L35" s="30">
        <v>9500</v>
      </c>
    </row>
    <row r="36" spans="1:12">
      <c r="E36" s="1" t="s">
        <v>140</v>
      </c>
      <c r="H36" s="10">
        <v>31</v>
      </c>
      <c r="I36" s="28" t="s">
        <v>49</v>
      </c>
      <c r="J36" s="5">
        <v>106439</v>
      </c>
      <c r="K36" s="5">
        <v>40000</v>
      </c>
      <c r="L36" s="30">
        <v>60000</v>
      </c>
    </row>
    <row r="37" spans="1:12">
      <c r="B37" s="1" t="s">
        <v>139</v>
      </c>
      <c r="E37" s="50" t="s">
        <v>162</v>
      </c>
      <c r="H37" s="10">
        <v>32</v>
      </c>
      <c r="I37" s="28" t="s">
        <v>50</v>
      </c>
      <c r="J37" s="5">
        <v>58506</v>
      </c>
      <c r="K37" s="5"/>
      <c r="L37" s="30">
        <v>58600</v>
      </c>
    </row>
    <row r="38" spans="1:12">
      <c r="B38" s="50" t="s">
        <v>165</v>
      </c>
      <c r="E38" s="50" t="s">
        <v>163</v>
      </c>
      <c r="H38" s="10">
        <v>33</v>
      </c>
      <c r="I38" s="28" t="s">
        <v>51</v>
      </c>
      <c r="J38" s="5">
        <v>666700</v>
      </c>
      <c r="K38" s="5"/>
      <c r="L38" s="30"/>
    </row>
    <row r="39" spans="1:12">
      <c r="E39" s="1" t="s">
        <v>142</v>
      </c>
      <c r="H39" s="10">
        <v>34</v>
      </c>
      <c r="I39" s="28" t="s">
        <v>56</v>
      </c>
      <c r="J39" s="5">
        <v>168847</v>
      </c>
      <c r="K39" s="5">
        <v>83261</v>
      </c>
      <c r="L39" s="30">
        <v>13877</v>
      </c>
    </row>
    <row r="40" spans="1:12">
      <c r="C40" s="18"/>
      <c r="D40" s="18"/>
      <c r="E40" s="1" t="s">
        <v>144</v>
      </c>
      <c r="F40" s="18"/>
      <c r="H40" s="10">
        <v>35</v>
      </c>
      <c r="I40" s="28" t="s">
        <v>53</v>
      </c>
      <c r="J40" s="5"/>
      <c r="K40" s="5"/>
      <c r="L40" s="30">
        <v>150000</v>
      </c>
    </row>
    <row r="41" spans="1:12">
      <c r="C41" s="18"/>
      <c r="D41" s="18"/>
      <c r="E41" s="1" t="s">
        <v>143</v>
      </c>
      <c r="F41" s="18"/>
      <c r="H41" s="10">
        <v>36</v>
      </c>
      <c r="I41" s="28" t="s">
        <v>54</v>
      </c>
      <c r="J41" s="5">
        <v>1041862</v>
      </c>
      <c r="K41" s="5">
        <v>69515</v>
      </c>
      <c r="L41" s="30">
        <v>207466</v>
      </c>
    </row>
    <row r="42" spans="1:12">
      <c r="H42" s="10">
        <v>37</v>
      </c>
      <c r="I42" s="28" t="s">
        <v>55</v>
      </c>
      <c r="J42" s="5">
        <v>4120</v>
      </c>
      <c r="K42" s="5"/>
      <c r="L42" s="30">
        <v>9152</v>
      </c>
    </row>
    <row r="43" spans="1:12">
      <c r="H43" s="10">
        <v>38</v>
      </c>
      <c r="I43" s="28" t="s">
        <v>57</v>
      </c>
      <c r="J43" s="5">
        <v>209183</v>
      </c>
      <c r="K43" s="5"/>
      <c r="L43" s="30">
        <v>31089</v>
      </c>
    </row>
    <row r="44" spans="1:12">
      <c r="B44" s="23"/>
      <c r="C44" s="22"/>
      <c r="D44" s="2" t="s">
        <v>47</v>
      </c>
      <c r="E44" s="24"/>
      <c r="H44" s="10">
        <v>39</v>
      </c>
      <c r="I44" s="28" t="s">
        <v>58</v>
      </c>
      <c r="J44" s="5">
        <v>134203</v>
      </c>
      <c r="K44" s="5">
        <v>15092</v>
      </c>
      <c r="L44" s="30"/>
    </row>
    <row r="45" spans="1:12">
      <c r="B45" s="21" t="s">
        <v>118</v>
      </c>
      <c r="C45" s="11" t="s">
        <v>42</v>
      </c>
      <c r="D45" s="11" t="s">
        <v>135</v>
      </c>
      <c r="E45" s="12" t="s">
        <v>106</v>
      </c>
      <c r="H45" s="10">
        <v>40</v>
      </c>
      <c r="I45" s="28" t="s">
        <v>59</v>
      </c>
      <c r="J45" s="5">
        <v>3977</v>
      </c>
      <c r="K45" s="5"/>
      <c r="L45" s="30"/>
    </row>
    <row r="46" spans="1:12">
      <c r="A46" s="1">
        <v>1</v>
      </c>
      <c r="B46" s="38" t="s">
        <v>27</v>
      </c>
      <c r="C46" s="5">
        <v>75000</v>
      </c>
      <c r="D46" s="5">
        <v>75000</v>
      </c>
      <c r="E46" s="30"/>
      <c r="H46" s="10">
        <v>41</v>
      </c>
      <c r="I46" s="28" t="s">
        <v>110</v>
      </c>
      <c r="J46" s="5">
        <v>55000</v>
      </c>
      <c r="K46" s="5">
        <v>30000</v>
      </c>
      <c r="L46" s="30">
        <v>25000</v>
      </c>
    </row>
    <row r="47" spans="1:12">
      <c r="A47" s="1">
        <v>2</v>
      </c>
      <c r="B47" s="38" t="s">
        <v>48</v>
      </c>
      <c r="C47" s="5">
        <v>25498</v>
      </c>
      <c r="D47" s="5">
        <v>23209</v>
      </c>
      <c r="E47" s="30">
        <v>20000</v>
      </c>
      <c r="H47" s="10">
        <v>42</v>
      </c>
      <c r="I47" s="28" t="s">
        <v>60</v>
      </c>
      <c r="J47" s="5">
        <v>15872</v>
      </c>
      <c r="K47" s="5"/>
      <c r="L47" s="30">
        <v>20000</v>
      </c>
    </row>
    <row r="48" spans="1:12">
      <c r="A48" s="1">
        <v>3</v>
      </c>
      <c r="B48" s="38" t="s">
        <v>72</v>
      </c>
      <c r="C48" s="5"/>
      <c r="D48" s="5">
        <v>328131</v>
      </c>
      <c r="E48" s="30">
        <v>328247</v>
      </c>
      <c r="H48" s="10">
        <v>43</v>
      </c>
      <c r="I48" s="28" t="s">
        <v>61</v>
      </c>
      <c r="J48" s="5">
        <v>23076</v>
      </c>
      <c r="K48" s="5">
        <v>12000</v>
      </c>
      <c r="L48" s="30">
        <v>12357</v>
      </c>
    </row>
    <row r="49" spans="1:13">
      <c r="A49" s="1">
        <v>4</v>
      </c>
      <c r="B49" s="38" t="s">
        <v>81</v>
      </c>
      <c r="C49" s="5">
        <v>15000</v>
      </c>
      <c r="D49" s="5"/>
      <c r="E49" s="30">
        <v>31500</v>
      </c>
      <c r="H49" s="10">
        <v>44</v>
      </c>
      <c r="I49" s="28" t="s">
        <v>62</v>
      </c>
      <c r="J49" s="5">
        <v>68420</v>
      </c>
      <c r="K49" s="5">
        <v>61580</v>
      </c>
      <c r="L49" s="30">
        <v>10000</v>
      </c>
    </row>
    <row r="50" spans="1:13">
      <c r="A50" s="1">
        <v>5</v>
      </c>
      <c r="B50" s="54" t="s">
        <v>166</v>
      </c>
      <c r="C50" s="5">
        <v>10000</v>
      </c>
      <c r="D50" s="5">
        <v>10000</v>
      </c>
      <c r="E50" s="30">
        <v>10000</v>
      </c>
      <c r="F50" s="50"/>
      <c r="H50" s="10">
        <v>45</v>
      </c>
      <c r="I50" s="28" t="s">
        <v>63</v>
      </c>
      <c r="J50" s="5">
        <v>150000</v>
      </c>
      <c r="K50" s="5">
        <v>50000</v>
      </c>
      <c r="L50" s="30">
        <v>115000</v>
      </c>
    </row>
    <row r="51" spans="1:13">
      <c r="B51" s="10"/>
      <c r="C51" s="3"/>
      <c r="D51" s="3"/>
      <c r="E51" s="25"/>
      <c r="F51" s="50"/>
      <c r="H51" s="10">
        <v>46</v>
      </c>
      <c r="I51" s="28" t="s">
        <v>64</v>
      </c>
      <c r="J51" s="5">
        <v>129853</v>
      </c>
      <c r="K51" s="5">
        <v>98064</v>
      </c>
      <c r="L51" s="30">
        <v>51000</v>
      </c>
    </row>
    <row r="52" spans="1:13">
      <c r="B52" s="38" t="s">
        <v>136</v>
      </c>
      <c r="C52" s="5">
        <f xml:space="preserve"> SUM(C46:C50)</f>
        <v>125498</v>
      </c>
      <c r="D52" s="5">
        <f xml:space="preserve"> SUM(D46:D50)</f>
        <v>436340</v>
      </c>
      <c r="E52" s="30">
        <f xml:space="preserve"> SUM(E46:E50)</f>
        <v>389747</v>
      </c>
      <c r="H52" s="10">
        <v>47</v>
      </c>
      <c r="I52" s="28" t="s">
        <v>65</v>
      </c>
      <c r="J52" s="5">
        <v>114337</v>
      </c>
      <c r="K52" s="5">
        <v>108000</v>
      </c>
      <c r="L52" s="30">
        <v>30000</v>
      </c>
    </row>
    <row r="53" spans="1:13">
      <c r="B53" s="34" t="s">
        <v>137</v>
      </c>
      <c r="C53" s="35"/>
      <c r="D53" s="35">
        <f xml:space="preserve"> SUM(C52:E52)</f>
        <v>951585</v>
      </c>
      <c r="E53" s="39"/>
      <c r="H53" s="10">
        <v>48</v>
      </c>
      <c r="I53" s="28" t="s">
        <v>12</v>
      </c>
      <c r="J53" s="5">
        <v>4301</v>
      </c>
      <c r="K53" s="5">
        <v>146434</v>
      </c>
      <c r="L53" s="30">
        <v>100000</v>
      </c>
    </row>
    <row r="54" spans="1:13">
      <c r="H54" s="10">
        <v>49</v>
      </c>
      <c r="I54" s="28" t="s">
        <v>67</v>
      </c>
      <c r="J54" s="5">
        <v>31947</v>
      </c>
      <c r="K54" s="5"/>
      <c r="L54" s="30">
        <v>14320</v>
      </c>
    </row>
    <row r="55" spans="1:13">
      <c r="H55" s="10">
        <v>50</v>
      </c>
      <c r="I55" s="28" t="s">
        <v>68</v>
      </c>
      <c r="J55" s="5">
        <v>824984</v>
      </c>
      <c r="K55" s="5">
        <v>114185</v>
      </c>
      <c r="L55" s="30">
        <v>79259</v>
      </c>
    </row>
    <row r="56" spans="1:13">
      <c r="C56" s="23"/>
      <c r="D56" s="2" t="s">
        <v>29</v>
      </c>
      <c r="E56" s="24"/>
      <c r="H56" s="10">
        <v>51</v>
      </c>
      <c r="I56" s="28" t="s">
        <v>69</v>
      </c>
      <c r="J56" s="5">
        <v>17426</v>
      </c>
      <c r="K56" s="5"/>
      <c r="L56" s="30"/>
    </row>
    <row r="57" spans="1:13">
      <c r="C57" s="21" t="s">
        <v>118</v>
      </c>
      <c r="D57" s="11" t="s">
        <v>138</v>
      </c>
      <c r="E57" s="12" t="s">
        <v>106</v>
      </c>
      <c r="H57" s="10">
        <v>52</v>
      </c>
      <c r="I57" s="28" t="s">
        <v>70</v>
      </c>
      <c r="J57" s="5"/>
      <c r="K57" s="5">
        <v>16000</v>
      </c>
      <c r="L57" s="30">
        <v>40000</v>
      </c>
    </row>
    <row r="58" spans="1:13">
      <c r="B58" s="1">
        <v>1</v>
      </c>
      <c r="C58" s="38" t="s">
        <v>10</v>
      </c>
      <c r="D58" s="5">
        <v>69411</v>
      </c>
      <c r="E58" s="30">
        <v>980589</v>
      </c>
      <c r="H58" s="10">
        <v>53</v>
      </c>
      <c r="I58" s="28" t="s">
        <v>71</v>
      </c>
      <c r="J58" s="5">
        <v>18130</v>
      </c>
      <c r="K58" s="5">
        <v>25265</v>
      </c>
      <c r="L58" s="30"/>
    </row>
    <row r="59" spans="1:13">
      <c r="B59" s="1">
        <v>2</v>
      </c>
      <c r="C59" s="38" t="s">
        <v>89</v>
      </c>
      <c r="D59" s="5">
        <v>150000</v>
      </c>
      <c r="E59" s="30">
        <v>1342936</v>
      </c>
      <c r="H59" s="10">
        <v>54</v>
      </c>
      <c r="I59" s="28" t="s">
        <v>73</v>
      </c>
      <c r="J59" s="5">
        <v>25000</v>
      </c>
      <c r="K59" s="5">
        <v>67250</v>
      </c>
      <c r="L59" s="30">
        <v>25000</v>
      </c>
    </row>
    <row r="60" spans="1:13">
      <c r="B60" s="1">
        <v>3</v>
      </c>
      <c r="C60" s="38" t="s">
        <v>90</v>
      </c>
      <c r="D60" s="5">
        <v>20000</v>
      </c>
      <c r="E60" s="30">
        <v>181520</v>
      </c>
      <c r="H60" s="10">
        <v>55</v>
      </c>
      <c r="I60" s="28" t="s">
        <v>74</v>
      </c>
      <c r="J60" s="5">
        <v>36779</v>
      </c>
      <c r="K60" s="5">
        <v>7000</v>
      </c>
      <c r="L60" s="30"/>
    </row>
    <row r="61" spans="1:13">
      <c r="B61" s="1">
        <v>4</v>
      </c>
      <c r="C61" s="38" t="s">
        <v>91</v>
      </c>
      <c r="D61" s="5">
        <v>25000</v>
      </c>
      <c r="E61" s="30">
        <v>644448</v>
      </c>
      <c r="H61" s="10">
        <v>56</v>
      </c>
      <c r="I61" s="28" t="s">
        <v>75</v>
      </c>
      <c r="J61" s="5">
        <v>6000</v>
      </c>
      <c r="K61" s="5">
        <v>53000</v>
      </c>
      <c r="L61" s="30"/>
      <c r="M61" s="44"/>
    </row>
    <row r="62" spans="1:13">
      <c r="B62" s="1">
        <v>5</v>
      </c>
      <c r="C62" s="38" t="s">
        <v>71</v>
      </c>
      <c r="D62" s="5">
        <v>71169</v>
      </c>
      <c r="E62" s="30">
        <v>103526</v>
      </c>
      <c r="H62" s="10">
        <v>57</v>
      </c>
      <c r="I62" s="28" t="s">
        <v>77</v>
      </c>
      <c r="J62" s="5">
        <v>119089</v>
      </c>
      <c r="K62" s="5"/>
      <c r="L62" s="30">
        <v>15000</v>
      </c>
      <c r="M62" s="44"/>
    </row>
    <row r="63" spans="1:13">
      <c r="B63" s="1">
        <v>6</v>
      </c>
      <c r="C63" s="38" t="s">
        <v>105</v>
      </c>
      <c r="D63" s="5">
        <v>205060</v>
      </c>
      <c r="E63" s="30">
        <v>335107</v>
      </c>
      <c r="H63" s="10">
        <v>58</v>
      </c>
      <c r="I63" s="28" t="s">
        <v>78</v>
      </c>
      <c r="J63" s="5">
        <v>86188</v>
      </c>
      <c r="K63" s="5"/>
      <c r="L63" s="30">
        <v>10000</v>
      </c>
    </row>
    <row r="64" spans="1:13">
      <c r="C64" s="38" t="s">
        <v>30</v>
      </c>
      <c r="D64" s="5">
        <v>1800</v>
      </c>
      <c r="E64" s="30"/>
      <c r="F64" s="18"/>
      <c r="G64" s="18"/>
      <c r="H64" s="10">
        <v>59</v>
      </c>
      <c r="I64" s="28" t="s">
        <v>83</v>
      </c>
      <c r="J64" s="5">
        <v>9500</v>
      </c>
      <c r="K64" s="5">
        <v>350000</v>
      </c>
      <c r="L64" s="30">
        <v>5000</v>
      </c>
    </row>
    <row r="65" spans="2:13">
      <c r="B65" s="1">
        <v>8</v>
      </c>
      <c r="C65" s="38" t="s">
        <v>69</v>
      </c>
      <c r="D65" s="5">
        <v>153335</v>
      </c>
      <c r="E65" s="30">
        <v>180907</v>
      </c>
      <c r="F65" s="18"/>
      <c r="G65" s="18"/>
      <c r="H65" s="10">
        <v>60</v>
      </c>
      <c r="I65" s="28" t="s">
        <v>85</v>
      </c>
      <c r="J65" s="5">
        <v>50000</v>
      </c>
      <c r="K65" s="5">
        <v>106397</v>
      </c>
      <c r="L65" s="30">
        <v>4000</v>
      </c>
    </row>
    <row r="66" spans="2:13">
      <c r="B66" s="1">
        <v>9</v>
      </c>
      <c r="C66" s="38" t="s">
        <v>107</v>
      </c>
      <c r="D66" s="5"/>
      <c r="E66" s="30">
        <v>331526</v>
      </c>
      <c r="H66" s="10">
        <v>61</v>
      </c>
      <c r="I66" s="28" t="s">
        <v>86</v>
      </c>
      <c r="J66" s="5">
        <v>48000</v>
      </c>
      <c r="K66" s="5">
        <v>35000</v>
      </c>
      <c r="L66" s="30"/>
    </row>
    <row r="67" spans="2:13">
      <c r="B67" s="1">
        <v>10</v>
      </c>
      <c r="C67" s="27" t="s">
        <v>37</v>
      </c>
      <c r="D67" s="5">
        <v>80000</v>
      </c>
      <c r="E67" s="25"/>
      <c r="H67" s="10">
        <v>62</v>
      </c>
      <c r="I67" s="28" t="s">
        <v>87</v>
      </c>
      <c r="J67" s="5">
        <v>4000</v>
      </c>
      <c r="K67" s="5"/>
      <c r="L67" s="30">
        <v>2000</v>
      </c>
    </row>
    <row r="68" spans="2:13" ht="14.25" customHeight="1">
      <c r="B68" s="1">
        <v>11</v>
      </c>
      <c r="C68" s="27" t="s">
        <v>104</v>
      </c>
      <c r="D68" s="5">
        <v>30000</v>
      </c>
      <c r="E68" s="25"/>
      <c r="H68" s="10">
        <v>63</v>
      </c>
      <c r="I68" s="28" t="s">
        <v>88</v>
      </c>
      <c r="J68" s="5">
        <v>37200</v>
      </c>
      <c r="K68" s="5">
        <v>15000</v>
      </c>
      <c r="L68" s="30"/>
    </row>
    <row r="69" spans="2:13" ht="15" customHeight="1">
      <c r="B69" s="1">
        <v>12</v>
      </c>
      <c r="C69" s="27" t="s">
        <v>33</v>
      </c>
      <c r="D69" s="5">
        <v>12308</v>
      </c>
      <c r="E69" s="30"/>
      <c r="H69" s="10">
        <v>64</v>
      </c>
      <c r="I69" s="28" t="s">
        <v>92</v>
      </c>
      <c r="J69" s="5">
        <v>160644</v>
      </c>
      <c r="K69" s="5"/>
      <c r="L69" s="30">
        <v>70000</v>
      </c>
    </row>
    <row r="70" spans="2:13" ht="13.5" customHeight="1">
      <c r="B70" s="50">
        <v>13</v>
      </c>
      <c r="C70" s="54" t="s">
        <v>161</v>
      </c>
      <c r="D70" s="5"/>
      <c r="E70" s="30">
        <v>677833</v>
      </c>
      <c r="H70" s="10">
        <v>65</v>
      </c>
      <c r="I70" s="28" t="s">
        <v>95</v>
      </c>
      <c r="J70" s="5">
        <v>7988</v>
      </c>
      <c r="K70" s="5"/>
      <c r="L70" s="30">
        <v>8000</v>
      </c>
    </row>
    <row r="71" spans="2:13" ht="13.5" customHeight="1">
      <c r="B71" s="50">
        <v>14</v>
      </c>
      <c r="C71" s="21" t="s">
        <v>108</v>
      </c>
      <c r="D71" s="53"/>
      <c r="E71" s="6">
        <v>4516</v>
      </c>
      <c r="H71" s="10">
        <v>66</v>
      </c>
      <c r="I71" s="28" t="s">
        <v>134</v>
      </c>
      <c r="J71" s="5">
        <v>120032</v>
      </c>
      <c r="K71" s="5"/>
      <c r="L71" s="30"/>
      <c r="M71" s="52"/>
    </row>
    <row r="72" spans="2:13" ht="14.25" customHeight="1">
      <c r="C72" s="10" t="s">
        <v>136</v>
      </c>
      <c r="D72" s="5">
        <f xml:space="preserve"> SUM(D58:D71)</f>
        <v>818083</v>
      </c>
      <c r="E72" s="30">
        <f xml:space="preserve"> SUM(E58:E71)</f>
        <v>4782908</v>
      </c>
      <c r="H72" s="10">
        <v>67</v>
      </c>
      <c r="I72" s="28" t="s">
        <v>96</v>
      </c>
      <c r="J72" s="5">
        <v>128142</v>
      </c>
      <c r="K72" s="5"/>
      <c r="L72" s="30"/>
    </row>
    <row r="73" spans="2:13" ht="13.5" customHeight="1">
      <c r="C73" s="10"/>
      <c r="D73" s="5"/>
      <c r="E73" s="30"/>
      <c r="H73" s="10">
        <v>68</v>
      </c>
      <c r="I73" s="28" t="s">
        <v>97</v>
      </c>
      <c r="J73" s="5">
        <v>81894</v>
      </c>
      <c r="K73" s="5">
        <v>64708</v>
      </c>
      <c r="L73" s="30">
        <v>54018</v>
      </c>
    </row>
    <row r="74" spans="2:13" ht="14.25" customHeight="1">
      <c r="C74" s="34" t="s">
        <v>147</v>
      </c>
      <c r="D74" s="35">
        <f xml:space="preserve"> SUM(D72:E72)</f>
        <v>5600991</v>
      </c>
      <c r="E74" s="39"/>
      <c r="H74" s="10">
        <v>69</v>
      </c>
      <c r="I74" s="28" t="s">
        <v>98</v>
      </c>
      <c r="J74" s="5">
        <v>15000</v>
      </c>
      <c r="K74" s="5">
        <v>51750</v>
      </c>
      <c r="L74" s="30"/>
    </row>
    <row r="75" spans="2:13">
      <c r="H75" s="10">
        <v>70</v>
      </c>
      <c r="I75" s="28" t="s">
        <v>99</v>
      </c>
      <c r="J75" s="5">
        <v>30000</v>
      </c>
      <c r="K75" s="5">
        <v>380099</v>
      </c>
      <c r="L75" s="30">
        <v>20000</v>
      </c>
    </row>
    <row r="76" spans="2:13">
      <c r="H76" s="10">
        <v>71</v>
      </c>
      <c r="I76" s="28" t="s">
        <v>11</v>
      </c>
      <c r="J76" s="5">
        <v>49210</v>
      </c>
      <c r="K76" s="5">
        <v>15000</v>
      </c>
      <c r="L76" s="30"/>
    </row>
    <row r="77" spans="2:13">
      <c r="H77" s="10">
        <v>72</v>
      </c>
      <c r="I77" s="28" t="s">
        <v>100</v>
      </c>
      <c r="J77" s="5">
        <v>94080</v>
      </c>
      <c r="K77" s="5">
        <v>95000</v>
      </c>
      <c r="L77" s="30">
        <v>35000</v>
      </c>
    </row>
    <row r="78" spans="2:13">
      <c r="H78" s="10">
        <v>73</v>
      </c>
      <c r="I78" s="28" t="s">
        <v>84</v>
      </c>
      <c r="J78" s="5">
        <v>1000</v>
      </c>
      <c r="K78" s="5">
        <v>95000</v>
      </c>
      <c r="L78" s="30">
        <v>6000</v>
      </c>
    </row>
    <row r="79" spans="2:13" ht="14.25" customHeight="1">
      <c r="C79" s="23"/>
      <c r="D79" s="2" t="s">
        <v>39</v>
      </c>
      <c r="E79" s="22"/>
      <c r="F79" s="24"/>
      <c r="H79" s="10">
        <v>74</v>
      </c>
      <c r="I79" s="28" t="s">
        <v>101</v>
      </c>
      <c r="J79" s="5">
        <v>14424</v>
      </c>
      <c r="K79" s="5">
        <v>7342</v>
      </c>
      <c r="L79" s="30">
        <v>6000</v>
      </c>
    </row>
    <row r="80" spans="2:13" ht="14.25" customHeight="1">
      <c r="C80" s="21" t="s">
        <v>118</v>
      </c>
      <c r="D80" s="11" t="s">
        <v>42</v>
      </c>
      <c r="E80" s="11" t="s">
        <v>145</v>
      </c>
      <c r="F80" s="12" t="s">
        <v>106</v>
      </c>
      <c r="H80" s="10">
        <v>75</v>
      </c>
      <c r="I80" s="56" t="s">
        <v>82</v>
      </c>
      <c r="J80" s="5">
        <v>43863</v>
      </c>
      <c r="K80" s="5">
        <v>30600</v>
      </c>
      <c r="L80" s="30">
        <v>13200</v>
      </c>
    </row>
    <row r="81" spans="2:13" ht="14.25" customHeight="1">
      <c r="B81" s="1">
        <v>1</v>
      </c>
      <c r="C81" s="43" t="s">
        <v>31</v>
      </c>
      <c r="D81" s="5">
        <v>95000</v>
      </c>
      <c r="E81" s="5">
        <v>100000</v>
      </c>
      <c r="F81" s="30">
        <v>38000</v>
      </c>
      <c r="H81" s="10">
        <v>76</v>
      </c>
      <c r="I81" s="41" t="s">
        <v>102</v>
      </c>
      <c r="J81" s="4">
        <v>12900</v>
      </c>
      <c r="K81" s="4">
        <v>78800</v>
      </c>
      <c r="L81" s="6">
        <v>7200</v>
      </c>
    </row>
    <row r="82" spans="2:13">
      <c r="B82" s="1">
        <v>2</v>
      </c>
      <c r="C82" s="43" t="s">
        <v>38</v>
      </c>
      <c r="D82" s="5">
        <v>9094</v>
      </c>
      <c r="E82" s="5">
        <v>27283</v>
      </c>
      <c r="F82" s="30">
        <v>72756</v>
      </c>
      <c r="H82" s="10"/>
      <c r="J82" s="5"/>
      <c r="K82" s="5"/>
      <c r="L82" s="30"/>
    </row>
    <row r="83" spans="2:13">
      <c r="B83" s="1">
        <v>3</v>
      </c>
      <c r="C83" s="43" t="s">
        <v>44</v>
      </c>
      <c r="D83" s="5">
        <v>39000</v>
      </c>
      <c r="E83" s="5">
        <v>73000</v>
      </c>
      <c r="F83" s="30"/>
      <c r="H83" s="10"/>
      <c r="I83" s="28"/>
      <c r="J83" s="3"/>
      <c r="K83" s="3"/>
      <c r="L83" s="25"/>
    </row>
    <row r="84" spans="2:13">
      <c r="B84" s="40">
        <v>4</v>
      </c>
      <c r="C84" s="43" t="s">
        <v>56</v>
      </c>
      <c r="D84" s="5">
        <v>12000</v>
      </c>
      <c r="E84" s="5">
        <v>8000</v>
      </c>
      <c r="F84" s="30"/>
      <c r="H84" s="10"/>
      <c r="I84" s="3" t="s">
        <v>122</v>
      </c>
      <c r="J84" s="5">
        <f xml:space="preserve"> SUM(J6:J82)</f>
        <v>9627713</v>
      </c>
      <c r="K84" s="5">
        <f xml:space="preserve"> SUM(K6:K82)</f>
        <v>7351464</v>
      </c>
      <c r="L84" s="30">
        <f xml:space="preserve"> SUM(L6:L82)</f>
        <v>3104180</v>
      </c>
    </row>
    <row r="85" spans="2:13">
      <c r="B85" s="40">
        <v>5</v>
      </c>
      <c r="C85" s="46" t="s">
        <v>104</v>
      </c>
      <c r="D85" s="5">
        <v>10000</v>
      </c>
      <c r="E85" s="5">
        <v>20000</v>
      </c>
      <c r="F85" s="30"/>
      <c r="H85" s="10"/>
      <c r="I85" s="3"/>
      <c r="J85" s="3"/>
      <c r="K85" s="3"/>
      <c r="L85" s="25"/>
    </row>
    <row r="86" spans="2:13">
      <c r="B86" s="40">
        <v>6</v>
      </c>
      <c r="C86" s="43" t="s">
        <v>66</v>
      </c>
      <c r="D86" s="5"/>
      <c r="E86" s="5"/>
      <c r="F86" s="30">
        <v>25000</v>
      </c>
      <c r="H86" s="34"/>
      <c r="I86" s="7"/>
      <c r="J86" s="7" t="s">
        <v>123</v>
      </c>
      <c r="K86" s="35">
        <f xml:space="preserve"> J84 + K84 + L84</f>
        <v>20083357</v>
      </c>
      <c r="L86" s="36"/>
    </row>
    <row r="87" spans="2:13">
      <c r="B87" s="40">
        <v>7</v>
      </c>
      <c r="C87" s="43" t="s">
        <v>76</v>
      </c>
      <c r="D87" s="5">
        <v>32525</v>
      </c>
      <c r="E87" s="5">
        <v>153302</v>
      </c>
      <c r="F87" s="30">
        <v>29806</v>
      </c>
    </row>
    <row r="88" spans="2:13">
      <c r="B88" s="40">
        <v>8</v>
      </c>
      <c r="C88" s="43" t="s">
        <v>82</v>
      </c>
      <c r="D88" s="5">
        <v>29687</v>
      </c>
      <c r="E88" s="5">
        <v>228138</v>
      </c>
      <c r="F88" s="30">
        <v>39334</v>
      </c>
    </row>
    <row r="89" spans="2:13">
      <c r="B89" s="40">
        <v>9</v>
      </c>
      <c r="C89" s="43" t="s">
        <v>101</v>
      </c>
      <c r="D89" s="5">
        <v>252633</v>
      </c>
      <c r="E89" s="5">
        <v>421345</v>
      </c>
      <c r="F89" s="30">
        <v>60792</v>
      </c>
      <c r="H89" s="23"/>
      <c r="I89" s="22"/>
      <c r="J89" s="2" t="s">
        <v>103</v>
      </c>
      <c r="K89" s="22"/>
      <c r="L89" s="22"/>
      <c r="M89" s="24"/>
    </row>
    <row r="90" spans="2:13">
      <c r="B90" s="40">
        <v>10</v>
      </c>
      <c r="C90" s="46" t="s">
        <v>50</v>
      </c>
      <c r="D90" s="5"/>
      <c r="E90" s="5">
        <v>65865</v>
      </c>
      <c r="F90" s="30"/>
      <c r="H90" s="45" t="s">
        <v>118</v>
      </c>
      <c r="I90" s="13" t="s">
        <v>42</v>
      </c>
      <c r="J90" s="13" t="s">
        <v>135</v>
      </c>
      <c r="K90" s="13" t="s">
        <v>106</v>
      </c>
      <c r="L90" s="13" t="s">
        <v>148</v>
      </c>
      <c r="M90" s="25"/>
    </row>
    <row r="91" spans="2:13">
      <c r="C91" s="10"/>
      <c r="D91" s="5"/>
      <c r="E91" s="5"/>
      <c r="F91" s="30"/>
      <c r="H91" s="10" t="s">
        <v>36</v>
      </c>
      <c r="I91" s="5"/>
      <c r="J91" s="5"/>
      <c r="K91" s="5">
        <v>418366</v>
      </c>
      <c r="L91" s="3" t="s">
        <v>149</v>
      </c>
      <c r="M91" s="25"/>
    </row>
    <row r="92" spans="2:13">
      <c r="C92" s="10" t="s">
        <v>113</v>
      </c>
      <c r="D92" s="5">
        <f xml:space="preserve"> SUM(D81:D90)</f>
        <v>479939</v>
      </c>
      <c r="E92" s="5">
        <f xml:space="preserve"> SUM(E81:E90)</f>
        <v>1096933</v>
      </c>
      <c r="F92" s="30">
        <f xml:space="preserve"> SUM(F81:F90)</f>
        <v>265688</v>
      </c>
      <c r="H92" s="43" t="s">
        <v>104</v>
      </c>
      <c r="I92" s="5"/>
      <c r="J92" s="5">
        <v>25000</v>
      </c>
      <c r="K92" s="5"/>
      <c r="L92" s="3" t="s">
        <v>150</v>
      </c>
      <c r="M92" s="25"/>
    </row>
    <row r="93" spans="2:13">
      <c r="C93" s="10"/>
      <c r="D93" s="5"/>
      <c r="E93" s="5"/>
      <c r="F93" s="30"/>
      <c r="H93" s="43" t="s">
        <v>37</v>
      </c>
      <c r="I93" s="5"/>
      <c r="J93" s="5"/>
      <c r="K93" s="5">
        <v>60000</v>
      </c>
      <c r="L93" s="40" t="s">
        <v>151</v>
      </c>
      <c r="M93" s="25"/>
    </row>
    <row r="94" spans="2:13">
      <c r="C94" s="34" t="s">
        <v>146</v>
      </c>
      <c r="D94" s="35">
        <f xml:space="preserve"> SUM(D92:F92)</f>
        <v>1842560</v>
      </c>
      <c r="E94" s="35"/>
      <c r="F94" s="39"/>
      <c r="H94" s="43" t="s">
        <v>45</v>
      </c>
      <c r="I94" s="5"/>
      <c r="J94" s="5"/>
      <c r="K94" s="5">
        <v>79314</v>
      </c>
      <c r="L94" s="40" t="s">
        <v>152</v>
      </c>
      <c r="M94" s="25"/>
    </row>
    <row r="95" spans="2:13">
      <c r="B95" s="18"/>
      <c r="C95" s="18"/>
      <c r="D95" s="18"/>
      <c r="H95" s="43"/>
      <c r="I95" s="5"/>
      <c r="J95" s="5"/>
      <c r="K95" s="47"/>
      <c r="L95" s="40"/>
      <c r="M95" s="25"/>
    </row>
    <row r="96" spans="2:13">
      <c r="B96" s="18"/>
      <c r="C96" s="18"/>
      <c r="D96" s="18"/>
      <c r="H96" s="43" t="s">
        <v>50</v>
      </c>
      <c r="I96" s="5">
        <v>48159</v>
      </c>
      <c r="J96" s="5"/>
      <c r="K96" s="5"/>
      <c r="L96" s="40" t="s">
        <v>153</v>
      </c>
      <c r="M96" s="25"/>
    </row>
    <row r="97" spans="2:13">
      <c r="B97" s="23"/>
      <c r="C97" s="57" t="s">
        <v>158</v>
      </c>
      <c r="D97" s="58"/>
      <c r="E97" s="58"/>
      <c r="F97" s="24"/>
      <c r="H97" s="43" t="s">
        <v>84</v>
      </c>
      <c r="I97" s="5">
        <v>11000</v>
      </c>
      <c r="J97" s="5">
        <v>9000</v>
      </c>
      <c r="K97" s="5">
        <v>111000</v>
      </c>
      <c r="L97" s="40" t="s">
        <v>154</v>
      </c>
      <c r="M97" s="25"/>
    </row>
    <row r="98" spans="2:13">
      <c r="B98" s="10"/>
      <c r="C98" s="11"/>
      <c r="D98" s="11"/>
      <c r="E98" s="11"/>
      <c r="F98" s="25"/>
      <c r="H98" s="43" t="s">
        <v>80</v>
      </c>
      <c r="I98" s="5">
        <v>16000</v>
      </c>
      <c r="J98" s="5"/>
      <c r="K98" s="5"/>
      <c r="L98" s="40" t="s">
        <v>52</v>
      </c>
      <c r="M98" s="25"/>
    </row>
    <row r="99" spans="2:13">
      <c r="B99" s="10" t="s">
        <v>7</v>
      </c>
      <c r="C99" s="5">
        <f xml:space="preserve"> D29</f>
        <v>6653187</v>
      </c>
      <c r="D99" s="3"/>
      <c r="E99" s="3"/>
      <c r="F99" s="25"/>
      <c r="H99" s="43" t="s">
        <v>79</v>
      </c>
      <c r="I99" s="5">
        <v>10000</v>
      </c>
      <c r="J99" s="5"/>
      <c r="K99" s="5"/>
      <c r="L99" s="40" t="s">
        <v>155</v>
      </c>
      <c r="M99" s="25"/>
    </row>
    <row r="100" spans="2:13">
      <c r="B100" s="10" t="s">
        <v>9</v>
      </c>
      <c r="C100" s="5">
        <f xml:space="preserve"> K86</f>
        <v>20083357</v>
      </c>
      <c r="D100" s="3"/>
      <c r="E100" s="3" t="s">
        <v>42</v>
      </c>
      <c r="F100" s="30">
        <f xml:space="preserve"> C27+C52+J84+D92+I105</f>
        <v>13019842</v>
      </c>
      <c r="H100" s="43" t="s">
        <v>34</v>
      </c>
      <c r="I100" s="5">
        <v>250000</v>
      </c>
      <c r="J100" s="5">
        <v>50000</v>
      </c>
      <c r="K100" s="5">
        <v>80000</v>
      </c>
      <c r="L100" s="40" t="s">
        <v>156</v>
      </c>
      <c r="M100" s="25"/>
    </row>
    <row r="101" spans="2:13">
      <c r="B101" s="10" t="s">
        <v>29</v>
      </c>
      <c r="C101" s="5">
        <f xml:space="preserve"> D74</f>
        <v>5600991</v>
      </c>
      <c r="D101" s="3"/>
      <c r="E101" s="3" t="s">
        <v>159</v>
      </c>
      <c r="F101" s="30">
        <f xml:space="preserve"> D27+E27+D52+D72+K84+E92+J105</f>
        <v>13005974</v>
      </c>
      <c r="H101" s="43" t="s">
        <v>22</v>
      </c>
      <c r="I101" s="5">
        <v>50000</v>
      </c>
      <c r="J101" s="5"/>
      <c r="K101" s="5"/>
      <c r="L101" s="40" t="s">
        <v>23</v>
      </c>
      <c r="M101" s="25"/>
    </row>
    <row r="102" spans="2:13">
      <c r="B102" s="10" t="s">
        <v>47</v>
      </c>
      <c r="C102" s="5">
        <f xml:space="preserve"> D53</f>
        <v>951585</v>
      </c>
      <c r="D102" s="3"/>
      <c r="E102" s="3" t="s">
        <v>106</v>
      </c>
      <c r="F102" s="6">
        <f xml:space="preserve"> F27+E52+E72+L84+F92+K105</f>
        <v>10323703</v>
      </c>
      <c r="H102" s="10"/>
      <c r="I102" s="5"/>
      <c r="J102" s="5"/>
      <c r="K102" s="5"/>
      <c r="L102" s="3"/>
      <c r="M102" s="25"/>
    </row>
    <row r="103" spans="2:13">
      <c r="B103" s="10" t="s">
        <v>39</v>
      </c>
      <c r="C103" s="5">
        <f xml:space="preserve"> D94</f>
        <v>1842560</v>
      </c>
      <c r="D103" s="3"/>
      <c r="E103" s="48" t="s">
        <v>160</v>
      </c>
      <c r="F103" s="30">
        <f xml:space="preserve"> SUM(F100:F102)</f>
        <v>36349519</v>
      </c>
      <c r="H103" s="10"/>
      <c r="I103" s="5"/>
      <c r="J103" s="5"/>
      <c r="K103" s="5"/>
      <c r="L103" s="3"/>
      <c r="M103" s="25"/>
    </row>
    <row r="104" spans="2:13">
      <c r="B104" s="10" t="s">
        <v>103</v>
      </c>
      <c r="C104" s="35">
        <f xml:space="preserve"> I107</f>
        <v>1217839</v>
      </c>
      <c r="D104" s="3"/>
      <c r="E104" s="3"/>
      <c r="F104" s="25"/>
      <c r="H104" s="10"/>
      <c r="I104" s="5"/>
      <c r="J104" s="5"/>
      <c r="K104" s="5"/>
      <c r="L104" s="3"/>
      <c r="M104" s="25"/>
    </row>
    <row r="105" spans="2:13">
      <c r="B105" s="49" t="s">
        <v>160</v>
      </c>
      <c r="C105" s="35">
        <f xml:space="preserve"> SUM(C99:C104)</f>
        <v>36349519</v>
      </c>
      <c r="D105" s="7"/>
      <c r="E105" s="7"/>
      <c r="F105" s="36"/>
      <c r="H105" s="10" t="s">
        <v>136</v>
      </c>
      <c r="I105" s="5">
        <f xml:space="preserve"> SUM(I91:I103)</f>
        <v>385159</v>
      </c>
      <c r="J105" s="5">
        <f xml:space="preserve"> SUM(J91:J103)</f>
        <v>84000</v>
      </c>
      <c r="K105" s="5">
        <f xml:space="preserve"> SUM(K91:K103)</f>
        <v>748680</v>
      </c>
      <c r="L105" s="3"/>
      <c r="M105" s="25"/>
    </row>
    <row r="106" spans="2:13">
      <c r="H106" s="10"/>
      <c r="I106" s="5"/>
      <c r="J106" s="5"/>
      <c r="K106" s="5"/>
      <c r="L106" s="3"/>
      <c r="M106" s="25"/>
    </row>
    <row r="107" spans="2:13">
      <c r="H107" s="34" t="s">
        <v>157</v>
      </c>
      <c r="I107" s="35">
        <f xml:space="preserve"> I105 + J105+ K105</f>
        <v>1217839</v>
      </c>
      <c r="J107" s="35"/>
      <c r="K107" s="35"/>
      <c r="L107" s="7"/>
      <c r="M107" s="36"/>
    </row>
  </sheetData>
  <mergeCells count="1">
    <mergeCell ref="C97:E97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BPA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Golden</dc:creator>
  <cp:lastModifiedBy>Rick Golden</cp:lastModifiedBy>
  <cp:lastPrinted>2012-11-06T16:47:10Z</cp:lastPrinted>
  <dcterms:created xsi:type="dcterms:W3CDTF">2011-11-08T22:54:15Z</dcterms:created>
  <dcterms:modified xsi:type="dcterms:W3CDTF">2012-12-03T16:25:52Z</dcterms:modified>
</cp:coreProperties>
</file>