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205" yWindow="45" windowWidth="12660" windowHeight="9645" activeTab="3"/>
  </bookViews>
  <sheets>
    <sheet name="Summary-Charts" sheetId="39" r:id="rId1"/>
    <sheet name="Summary-Results" sheetId="40" r:id="rId2"/>
    <sheet name="Input Assumptions" sheetId="30" r:id="rId3"/>
    <sheet name="Total Resource Cost" sheetId="51" r:id="rId4"/>
    <sheet name="Utility Cost" sheetId="49" r:id="rId5"/>
    <sheet name="Consumer Cost" sheetId="29" r:id="rId6"/>
    <sheet name="Net Reduction in Gas" sheetId="48" r:id="rId7"/>
    <sheet name="Energy Usage" sheetId="25" r:id="rId8"/>
    <sheet name="Water Heater Stock" sheetId="21" r:id="rId9"/>
    <sheet name="Water Heaters Retired" sheetId="34" r:id="rId10"/>
    <sheet name="Water Heaters Purchased" sheetId="33" r:id="rId11"/>
    <sheet name="Average Market Share" sheetId="46" r:id="rId12"/>
    <sheet name="Marginal Market Share" sheetId="2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44525"/>
</workbook>
</file>

<file path=xl/calcChain.xml><?xml version="1.0" encoding="utf-8"?>
<calcChain xmlns="http://schemas.openxmlformats.org/spreadsheetml/2006/main"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7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C6" i="34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W13" i="48"/>
  <c r="V13" i="48"/>
  <c r="U13" i="48"/>
  <c r="T13" i="48"/>
  <c r="S13" i="48"/>
  <c r="R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W11" i="48"/>
  <c r="V11" i="48"/>
  <c r="U11" i="48"/>
  <c r="T11" i="48"/>
  <c r="S11" i="48"/>
  <c r="R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D11" i="48"/>
  <c r="C11" i="48"/>
  <c r="B11" i="48"/>
  <c r="W7" i="48"/>
  <c r="V7" i="48"/>
  <c r="U7" i="48"/>
  <c r="T7" i="48"/>
  <c r="S7" i="48"/>
  <c r="R7" i="48"/>
  <c r="Q7" i="48"/>
  <c r="P7" i="48"/>
  <c r="O7" i="48"/>
  <c r="N7" i="48"/>
  <c r="M7" i="48"/>
  <c r="L7" i="48"/>
  <c r="K7" i="48"/>
  <c r="J7" i="48"/>
  <c r="I7" i="48"/>
  <c r="H7" i="48"/>
  <c r="G7" i="48"/>
  <c r="F7" i="48"/>
  <c r="E7" i="48"/>
  <c r="D7" i="48"/>
  <c r="C7" i="48"/>
  <c r="B7" i="48"/>
  <c r="W6" i="48"/>
  <c r="V6" i="48"/>
  <c r="U6" i="48"/>
  <c r="T6" i="48"/>
  <c r="S6" i="48"/>
  <c r="R6" i="48"/>
  <c r="Q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C6" i="48"/>
  <c r="B6" i="48"/>
  <c r="W5" i="48"/>
  <c r="V5" i="48"/>
  <c r="U5" i="48"/>
  <c r="T5" i="48"/>
  <c r="S5" i="48"/>
  <c r="R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D5" i="48"/>
  <c r="C5" i="48"/>
  <c r="B5" i="48"/>
  <c r="W81" i="29"/>
  <c r="V81" i="29"/>
  <c r="U81" i="29"/>
  <c r="T81" i="29"/>
  <c r="S81" i="29"/>
  <c r="R81" i="29"/>
  <c r="Q81" i="29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W80" i="29"/>
  <c r="V80" i="29"/>
  <c r="U80" i="29"/>
  <c r="T80" i="29"/>
  <c r="S80" i="29"/>
  <c r="R80" i="29"/>
  <c r="Q80" i="29"/>
  <c r="P80" i="29"/>
  <c r="O80" i="29"/>
  <c r="N80" i="29"/>
  <c r="M80" i="29"/>
  <c r="L80" i="29"/>
  <c r="K80" i="29"/>
  <c r="J80" i="29"/>
  <c r="I80" i="29"/>
  <c r="H80" i="29"/>
  <c r="G80" i="29"/>
  <c r="F80" i="29"/>
  <c r="E80" i="29"/>
  <c r="D80" i="29"/>
  <c r="C80" i="29"/>
  <c r="B80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D79" i="29"/>
  <c r="C79" i="29"/>
  <c r="B79" i="29"/>
  <c r="W78" i="29"/>
  <c r="V78" i="29"/>
  <c r="U78" i="29"/>
  <c r="T78" i="29"/>
  <c r="S78" i="29"/>
  <c r="R78" i="29"/>
  <c r="Q78" i="29"/>
  <c r="P78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B78" i="29"/>
  <c r="W77" i="29"/>
  <c r="V77" i="29"/>
  <c r="U77" i="29"/>
  <c r="T77" i="29"/>
  <c r="S77" i="29"/>
  <c r="R77" i="29"/>
  <c r="Q77" i="29"/>
  <c r="P77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C77" i="29"/>
  <c r="B77" i="29"/>
  <c r="W72" i="29"/>
  <c r="V72" i="29"/>
  <c r="U72" i="29"/>
  <c r="T72" i="29"/>
  <c r="S72" i="29"/>
  <c r="R72" i="29"/>
  <c r="Q72" i="29"/>
  <c r="P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B72" i="29"/>
  <c r="W71" i="29"/>
  <c r="V71" i="29"/>
  <c r="U71" i="29"/>
  <c r="T71" i="29"/>
  <c r="S71" i="29"/>
  <c r="R71" i="29"/>
  <c r="Q71" i="29"/>
  <c r="P71" i="29"/>
  <c r="O71" i="29"/>
  <c r="N71" i="29"/>
  <c r="M71" i="29"/>
  <c r="L71" i="29"/>
  <c r="K71" i="29"/>
  <c r="J71" i="29"/>
  <c r="I71" i="29"/>
  <c r="H71" i="29"/>
  <c r="G71" i="29"/>
  <c r="F71" i="29"/>
  <c r="E71" i="29"/>
  <c r="D71" i="29"/>
  <c r="C71" i="29"/>
  <c r="B71" i="29"/>
  <c r="W70" i="29"/>
  <c r="V70" i="29"/>
  <c r="U70" i="29"/>
  <c r="T70" i="29"/>
  <c r="S70" i="29"/>
  <c r="R70" i="29"/>
  <c r="Q70" i="29"/>
  <c r="P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W69" i="29"/>
  <c r="V69" i="29"/>
  <c r="U69" i="29"/>
  <c r="T69" i="29"/>
  <c r="S69" i="29"/>
  <c r="R69" i="29"/>
  <c r="Q69" i="29"/>
  <c r="P69" i="29"/>
  <c r="O69" i="29"/>
  <c r="N69" i="29"/>
  <c r="M69" i="29"/>
  <c r="L69" i="29"/>
  <c r="K69" i="29"/>
  <c r="J69" i="29"/>
  <c r="I69" i="29"/>
  <c r="H69" i="29"/>
  <c r="G69" i="29"/>
  <c r="F69" i="29"/>
  <c r="E69" i="29"/>
  <c r="D69" i="29"/>
  <c r="C69" i="29"/>
  <c r="B69" i="29"/>
  <c r="W68" i="29"/>
  <c r="V68" i="29"/>
  <c r="U68" i="29"/>
  <c r="T68" i="29"/>
  <c r="S68" i="29"/>
  <c r="R68" i="29"/>
  <c r="Q68" i="29"/>
  <c r="P68" i="29"/>
  <c r="O68" i="29"/>
  <c r="N68" i="29"/>
  <c r="M68" i="29"/>
  <c r="L68" i="29"/>
  <c r="K68" i="29"/>
  <c r="J68" i="29"/>
  <c r="I68" i="29"/>
  <c r="H68" i="29"/>
  <c r="G68" i="29"/>
  <c r="F68" i="29"/>
  <c r="E68" i="29"/>
  <c r="D68" i="29"/>
  <c r="C68" i="29"/>
  <c r="B68" i="29"/>
  <c r="W63" i="29"/>
  <c r="V63" i="29"/>
  <c r="U63" i="29"/>
  <c r="T63" i="29"/>
  <c r="S63" i="29"/>
  <c r="R63" i="29"/>
  <c r="Q63" i="29"/>
  <c r="P63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C63" i="29"/>
  <c r="B63" i="29"/>
  <c r="W62" i="29"/>
  <c r="V62" i="29"/>
  <c r="U62" i="29"/>
  <c r="T62" i="29"/>
  <c r="S62" i="29"/>
  <c r="R62" i="29"/>
  <c r="Q62" i="29"/>
  <c r="P62" i="29"/>
  <c r="O62" i="29"/>
  <c r="N62" i="29"/>
  <c r="M62" i="29"/>
  <c r="L62" i="29"/>
  <c r="K62" i="29"/>
  <c r="J62" i="29"/>
  <c r="I62" i="29"/>
  <c r="H62" i="29"/>
  <c r="G62" i="29"/>
  <c r="F62" i="29"/>
  <c r="E62" i="29"/>
  <c r="D62" i="29"/>
  <c r="C62" i="29"/>
  <c r="B62" i="29"/>
  <c r="W61" i="29"/>
  <c r="V61" i="29"/>
  <c r="U61" i="29"/>
  <c r="T61" i="29"/>
  <c r="S61" i="29"/>
  <c r="R61" i="29"/>
  <c r="Q61" i="29"/>
  <c r="P61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B61" i="29"/>
  <c r="W60" i="29"/>
  <c r="V60" i="29"/>
  <c r="U60" i="29"/>
  <c r="T60" i="29"/>
  <c r="S60" i="29"/>
  <c r="R60" i="29"/>
  <c r="Q60" i="29"/>
  <c r="P60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W59" i="29"/>
  <c r="V59" i="29"/>
  <c r="U59" i="29"/>
  <c r="T59" i="29"/>
  <c r="S59" i="29"/>
  <c r="R59" i="29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B59" i="29"/>
  <c r="W54" i="29"/>
  <c r="V54" i="29"/>
  <c r="U54" i="29"/>
  <c r="T54" i="29"/>
  <c r="S54" i="29"/>
  <c r="R54" i="29"/>
  <c r="Q54" i="29"/>
  <c r="P54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C54" i="29"/>
  <c r="B54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B53" i="29"/>
  <c r="W52" i="29"/>
  <c r="V52" i="29"/>
  <c r="U52" i="29"/>
  <c r="T52" i="29"/>
  <c r="S52" i="29"/>
  <c r="R52" i="29"/>
  <c r="Q52" i="29"/>
  <c r="P52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C52" i="29"/>
  <c r="B52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B51" i="29"/>
  <c r="W50" i="29"/>
  <c r="V50" i="29"/>
  <c r="U50" i="29"/>
  <c r="T50" i="29"/>
  <c r="S50" i="29"/>
  <c r="R50" i="29"/>
  <c r="Q50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C50" i="29"/>
  <c r="B50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B44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B43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C42" i="29"/>
  <c r="B42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W40" i="29"/>
  <c r="V40" i="29"/>
  <c r="U40" i="29"/>
  <c r="T40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B7" i="29"/>
  <c r="B6" i="29"/>
  <c r="B5" i="29"/>
  <c r="W10" i="49"/>
  <c r="V10" i="49"/>
  <c r="U10" i="49"/>
  <c r="T10" i="49"/>
  <c r="S10" i="49"/>
  <c r="R10" i="49"/>
  <c r="Q10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D10" i="49"/>
  <c r="C10" i="49"/>
  <c r="B10" i="49"/>
  <c r="W8" i="49"/>
  <c r="V8" i="49"/>
  <c r="U8" i="49"/>
  <c r="T8" i="49"/>
  <c r="S8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B4" i="49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W13" i="51"/>
  <c r="V13" i="51"/>
  <c r="U13" i="51"/>
  <c r="T13" i="51"/>
  <c r="S13" i="51"/>
  <c r="R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B7" i="51"/>
  <c r="B6" i="51"/>
  <c r="B5" i="51"/>
  <c r="B13" i="30"/>
  <c r="B57" i="39" l="1"/>
  <c r="C5" i="21" l="1"/>
  <c r="C5" i="46" s="1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9" i="46"/>
  <c r="C8" i="46"/>
  <c r="C7" i="46"/>
  <c r="C6" i="46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E5" i="33"/>
  <c r="D5" i="33"/>
  <c r="V4" i="33"/>
  <c r="C5" i="23"/>
  <c r="B15" i="21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W4" i="25"/>
  <c r="W10" i="25" s="1"/>
  <c r="V4" i="25"/>
  <c r="V10" i="25" s="1"/>
  <c r="U4" i="25"/>
  <c r="U10" i="25" s="1"/>
  <c r="T4" i="25"/>
  <c r="T10" i="25" s="1"/>
  <c r="S4" i="25"/>
  <c r="S10" i="25" s="1"/>
  <c r="R4" i="25"/>
  <c r="R10" i="25" s="1"/>
  <c r="Q4" i="25"/>
  <c r="Q10" i="25" s="1"/>
  <c r="P4" i="25"/>
  <c r="P10" i="25" s="1"/>
  <c r="O4" i="25"/>
  <c r="O10" i="25" s="1"/>
  <c r="N4" i="25"/>
  <c r="N10" i="25" s="1"/>
  <c r="M4" i="25"/>
  <c r="M10" i="25" s="1"/>
  <c r="L4" i="25"/>
  <c r="L10" i="25" s="1"/>
  <c r="K4" i="25"/>
  <c r="K10" i="25" s="1"/>
  <c r="J4" i="25"/>
  <c r="J10" i="25" s="1"/>
  <c r="I4" i="25"/>
  <c r="I10" i="25" s="1"/>
  <c r="H4" i="25"/>
  <c r="H10" i="25" s="1"/>
  <c r="G4" i="25"/>
  <c r="G10" i="25" s="1"/>
  <c r="F4" i="25"/>
  <c r="F10" i="25" s="1"/>
  <c r="E4" i="25"/>
  <c r="E10" i="25" s="1"/>
  <c r="D4" i="25"/>
  <c r="D10" i="25" s="1"/>
  <c r="C4" i="25"/>
  <c r="C10" i="25" s="1"/>
  <c r="B4" i="25"/>
  <c r="B10" i="25" s="1"/>
  <c r="W12" i="48"/>
  <c r="V12" i="48"/>
  <c r="U12" i="48"/>
  <c r="T12" i="48"/>
  <c r="S12" i="48"/>
  <c r="R12" i="48"/>
  <c r="Q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C7" i="29"/>
  <c r="W9" i="49"/>
  <c r="V9" i="49"/>
  <c r="U9" i="49"/>
  <c r="T9" i="49"/>
  <c r="S9" i="49"/>
  <c r="R9" i="49"/>
  <c r="Q9" i="49"/>
  <c r="P9" i="49"/>
  <c r="O9" i="49"/>
  <c r="N9" i="49"/>
  <c r="M9" i="49"/>
  <c r="L9" i="49"/>
  <c r="K9" i="49"/>
  <c r="J9" i="49"/>
  <c r="I9" i="49"/>
  <c r="H9" i="49"/>
  <c r="G9" i="49"/>
  <c r="F9" i="49"/>
  <c r="E9" i="49"/>
  <c r="D9" i="49"/>
  <c r="C9" i="49"/>
  <c r="D14" i="23" l="1"/>
  <c r="F14" i="23"/>
  <c r="H14" i="23"/>
  <c r="J14" i="23"/>
  <c r="L14" i="23"/>
  <c r="N14" i="23"/>
  <c r="P14" i="23"/>
  <c r="R14" i="23"/>
  <c r="T14" i="23"/>
  <c r="V14" i="23"/>
  <c r="C15" i="23"/>
  <c r="E15" i="23"/>
  <c r="G15" i="23"/>
  <c r="I15" i="23"/>
  <c r="K15" i="23"/>
  <c r="M15" i="23"/>
  <c r="O15" i="23"/>
  <c r="Q15" i="23"/>
  <c r="S15" i="23"/>
  <c r="U15" i="23"/>
  <c r="W15" i="23"/>
  <c r="D16" i="23"/>
  <c r="F16" i="23"/>
  <c r="H16" i="23"/>
  <c r="J16" i="23"/>
  <c r="L16" i="23"/>
  <c r="N16" i="23"/>
  <c r="P16" i="23"/>
  <c r="R16" i="23"/>
  <c r="T16" i="23"/>
  <c r="V16" i="23"/>
  <c r="C17" i="23"/>
  <c r="E17" i="23"/>
  <c r="G17" i="23"/>
  <c r="I17" i="23"/>
  <c r="C14" i="23"/>
  <c r="E14" i="23"/>
  <c r="G14" i="23"/>
  <c r="I14" i="23"/>
  <c r="K14" i="23"/>
  <c r="M14" i="23"/>
  <c r="O14" i="23"/>
  <c r="Q14" i="23"/>
  <c r="S14" i="23"/>
  <c r="U14" i="23"/>
  <c r="W14" i="23"/>
  <c r="D15" i="23"/>
  <c r="F15" i="23"/>
  <c r="H15" i="23"/>
  <c r="J15" i="23"/>
  <c r="L15" i="23"/>
  <c r="N15" i="23"/>
  <c r="P15" i="23"/>
  <c r="R15" i="23"/>
  <c r="T15" i="23"/>
  <c r="V15" i="23"/>
  <c r="C16" i="23"/>
  <c r="E16" i="23"/>
  <c r="G16" i="23"/>
  <c r="I16" i="23"/>
  <c r="K16" i="23"/>
  <c r="M16" i="23"/>
  <c r="O16" i="23"/>
  <c r="Q16" i="23"/>
  <c r="S16" i="23"/>
  <c r="U16" i="23"/>
  <c r="W16" i="23"/>
  <c r="D17" i="23"/>
  <c r="F17" i="23"/>
  <c r="K17" i="23"/>
  <c r="M17" i="23"/>
  <c r="O17" i="23"/>
  <c r="Q17" i="23"/>
  <c r="S17" i="23"/>
  <c r="U17" i="23"/>
  <c r="W17" i="23"/>
  <c r="H17" i="23"/>
  <c r="J17" i="23"/>
  <c r="L17" i="23"/>
  <c r="N17" i="23"/>
  <c r="P17" i="23"/>
  <c r="R17" i="23"/>
  <c r="T17" i="23"/>
  <c r="V17" i="23"/>
  <c r="B5" i="25"/>
  <c r="D5" i="25"/>
  <c r="F5" i="25"/>
  <c r="H5" i="25"/>
  <c r="J5" i="25"/>
  <c r="L5" i="25"/>
  <c r="N5" i="25"/>
  <c r="P5" i="25"/>
  <c r="R5" i="25"/>
  <c r="T5" i="25"/>
  <c r="V5" i="25"/>
  <c r="C5" i="25"/>
  <c r="E5" i="25"/>
  <c r="G5" i="25"/>
  <c r="I5" i="25"/>
  <c r="K5" i="25"/>
  <c r="M5" i="25"/>
  <c r="O5" i="25"/>
  <c r="Q5" i="25"/>
  <c r="S5" i="25"/>
  <c r="U5" i="25"/>
  <c r="W5" i="25"/>
  <c r="A1" i="30" l="1"/>
  <c r="A1" i="23" l="1"/>
  <c r="A1" i="46"/>
  <c r="A1" i="33"/>
  <c r="A1" i="34"/>
  <c r="A1" i="21"/>
  <c r="A1" i="25"/>
  <c r="A1" i="48"/>
  <c r="A1" i="29"/>
  <c r="A1" i="49"/>
  <c r="A1" i="51"/>
  <c r="B41" i="40"/>
  <c r="B35" i="40"/>
  <c r="B27" i="40"/>
  <c r="B19" i="40"/>
  <c r="B11" i="40"/>
  <c r="B3" i="40"/>
  <c r="A1" i="40"/>
  <c r="B21" i="39"/>
  <c r="B39" i="39"/>
  <c r="B3" i="39"/>
  <c r="A1" i="39"/>
  <c r="B75" i="39" l="1"/>
  <c r="B45" i="40"/>
  <c r="B44" i="40"/>
  <c r="B43" i="40"/>
  <c r="B6" i="21"/>
  <c r="A25" i="30" l="1"/>
  <c r="A34" i="30"/>
  <c r="C42" i="40"/>
  <c r="W4" i="33" l="1"/>
  <c r="U4" i="33"/>
  <c r="T4" i="33"/>
  <c r="S4" i="33"/>
  <c r="R4" i="33"/>
  <c r="Q4" i="33"/>
  <c r="P4" i="33"/>
  <c r="O4" i="33"/>
  <c r="N4" i="33"/>
  <c r="M4" i="33"/>
  <c r="L4" i="33"/>
  <c r="K4" i="33"/>
  <c r="J4" i="33"/>
  <c r="I4" i="33"/>
  <c r="H4" i="33"/>
  <c r="G4" i="33"/>
  <c r="F4" i="33"/>
  <c r="E4" i="33"/>
  <c r="D4" i="33"/>
  <c r="C4" i="33"/>
  <c r="B4" i="33"/>
  <c r="V38" i="29"/>
  <c r="T38" i="29"/>
  <c r="R38" i="29"/>
  <c r="K38" i="29"/>
  <c r="D38" i="29"/>
  <c r="B24" i="40" l="1"/>
  <c r="B32" i="40"/>
  <c r="B31" i="40"/>
  <c r="B23" i="40"/>
  <c r="B29" i="40"/>
  <c r="B21" i="40"/>
  <c r="B30" i="40"/>
  <c r="B22" i="40"/>
  <c r="B25" i="40"/>
  <c r="B33" i="40"/>
  <c r="B21" i="29"/>
  <c r="B38" i="29"/>
  <c r="U38" i="29"/>
  <c r="J38" i="29"/>
  <c r="B8" i="40"/>
  <c r="G38" i="29"/>
  <c r="F38" i="29"/>
  <c r="O38" i="29"/>
  <c r="W38" i="29"/>
  <c r="L38" i="29"/>
  <c r="B5" i="40"/>
  <c r="C38" i="29"/>
  <c r="S38" i="29"/>
  <c r="I38" i="29"/>
  <c r="P38" i="29"/>
  <c r="H38" i="29"/>
  <c r="E38" i="29"/>
  <c r="M38" i="29"/>
  <c r="N38" i="29"/>
  <c r="Q38" i="29"/>
  <c r="B13" i="40" l="1"/>
  <c r="B14" i="40"/>
  <c r="B16" i="40"/>
  <c r="B15" i="40"/>
  <c r="B17" i="40"/>
  <c r="B6" i="40"/>
  <c r="B9" i="40"/>
  <c r="B7" i="40"/>
  <c r="C9" i="40" l="1"/>
  <c r="C5" i="40"/>
  <c r="C7" i="40"/>
  <c r="C8" i="40"/>
  <c r="C6" i="40"/>
  <c r="C58" i="29" l="1"/>
  <c r="C14" i="33"/>
  <c r="C21" i="29" l="1"/>
  <c r="C5" i="33"/>
  <c r="B14" i="34"/>
  <c r="B5" i="34"/>
  <c r="B58" i="29" l="1"/>
  <c r="B14" i="33"/>
  <c r="B5" i="33"/>
  <c r="B14" i="21" l="1"/>
  <c r="B5" i="21"/>
  <c r="B5" i="46" l="1"/>
  <c r="C13" i="40" s="1"/>
  <c r="B9" i="46"/>
  <c r="C17" i="40" s="1"/>
  <c r="B8" i="46"/>
  <c r="B7" i="46"/>
  <c r="B6" i="46"/>
  <c r="C14" i="40" s="1"/>
  <c r="B17" i="46"/>
  <c r="B16" i="46"/>
  <c r="B15" i="46"/>
  <c r="B14" i="46"/>
  <c r="B13" i="46"/>
  <c r="C16" i="40"/>
  <c r="C15" i="40"/>
  <c r="B67" i="29"/>
  <c r="C14" i="34"/>
  <c r="B36" i="25"/>
  <c r="B63" i="25"/>
  <c r="B12" i="25" s="1"/>
  <c r="B45" i="25"/>
  <c r="B30" i="29"/>
  <c r="B26" i="25"/>
  <c r="B17" i="25"/>
  <c r="B54" i="25"/>
  <c r="B11" i="25" s="1"/>
  <c r="C5" i="34"/>
  <c r="B13" i="25" l="1"/>
  <c r="B76" i="29"/>
  <c r="B12" i="29"/>
  <c r="B49" i="29"/>
  <c r="B39" i="29"/>
  <c r="C14" i="21" l="1"/>
  <c r="C17" i="46" l="1"/>
  <c r="C33" i="40" s="1"/>
  <c r="C16" i="46"/>
  <c r="C15" i="46"/>
  <c r="C31" i="40" s="1"/>
  <c r="C14" i="46"/>
  <c r="C13" i="46"/>
  <c r="C67" i="29"/>
  <c r="C30" i="29"/>
  <c r="C76" i="29"/>
  <c r="C39" i="29"/>
  <c r="C23" i="40"/>
  <c r="C63" i="25"/>
  <c r="C12" i="25" s="1"/>
  <c r="C30" i="40"/>
  <c r="C29" i="40"/>
  <c r="C32" i="40"/>
  <c r="D14" i="34"/>
  <c r="C26" i="25"/>
  <c r="C45" i="25"/>
  <c r="C36" i="25"/>
  <c r="C54" i="25"/>
  <c r="C11" i="25" s="1"/>
  <c r="C17" i="25"/>
  <c r="D5" i="34"/>
  <c r="C13" i="25" l="1"/>
  <c r="D58" i="29"/>
  <c r="D21" i="29"/>
  <c r="C24" i="40"/>
  <c r="C25" i="40"/>
  <c r="C22" i="40"/>
  <c r="C21" i="40"/>
  <c r="D14" i="33"/>
  <c r="C12" i="29"/>
  <c r="C49" i="29"/>
  <c r="C37" i="40" l="1"/>
  <c r="D14" i="21"/>
  <c r="D5" i="21"/>
  <c r="D17" i="46" l="1"/>
  <c r="D16" i="46"/>
  <c r="D15" i="46"/>
  <c r="D14" i="46"/>
  <c r="D13" i="46"/>
  <c r="D9" i="46"/>
  <c r="D8" i="46"/>
  <c r="D7" i="46"/>
  <c r="D6" i="46"/>
  <c r="D5" i="46"/>
  <c r="D30" i="29"/>
  <c r="D67" i="29"/>
  <c r="D76" i="29"/>
  <c r="D39" i="29"/>
  <c r="D45" i="25"/>
  <c r="D26" i="25"/>
  <c r="D63" i="25"/>
  <c r="D12" i="25" s="1"/>
  <c r="E14" i="34"/>
  <c r="D36" i="25"/>
  <c r="D54" i="25"/>
  <c r="D11" i="25" s="1"/>
  <c r="D17" i="25"/>
  <c r="E5" i="34"/>
  <c r="D13" i="25" l="1"/>
  <c r="C39" i="40"/>
  <c r="C38" i="40"/>
  <c r="E58" i="29"/>
  <c r="E21" i="29"/>
  <c r="D12" i="29"/>
  <c r="D49" i="29"/>
  <c r="E14" i="33"/>
  <c r="E14" i="21" l="1"/>
  <c r="E5" i="21"/>
  <c r="E9" i="46" l="1"/>
  <c r="E8" i="46"/>
  <c r="E7" i="46"/>
  <c r="E6" i="46"/>
  <c r="E5" i="46"/>
  <c r="E17" i="46"/>
  <c r="E16" i="46"/>
  <c r="E15" i="46"/>
  <c r="E14" i="46"/>
  <c r="E13" i="46"/>
  <c r="E67" i="29"/>
  <c r="E30" i="29"/>
  <c r="E76" i="29"/>
  <c r="E39" i="29"/>
  <c r="E45" i="25"/>
  <c r="E63" i="25"/>
  <c r="E12" i="25" s="1"/>
  <c r="F14" i="34"/>
  <c r="E26" i="25"/>
  <c r="E36" i="25"/>
  <c r="E54" i="25"/>
  <c r="E11" i="25" s="1"/>
  <c r="F5" i="34"/>
  <c r="E17" i="25"/>
  <c r="E13" i="25" l="1"/>
  <c r="F58" i="29"/>
  <c r="F21" i="29"/>
  <c r="E49" i="29"/>
  <c r="E12" i="29"/>
  <c r="F14" i="33"/>
  <c r="F5" i="33"/>
  <c r="F14" i="21" l="1"/>
  <c r="F5" i="21"/>
  <c r="F9" i="46" l="1"/>
  <c r="F8" i="46"/>
  <c r="F7" i="46"/>
  <c r="F6" i="46"/>
  <c r="F5" i="46"/>
  <c r="F17" i="46"/>
  <c r="F16" i="46"/>
  <c r="F15" i="46"/>
  <c r="F14" i="46"/>
  <c r="F13" i="46"/>
  <c r="F30" i="29"/>
  <c r="F67" i="29"/>
  <c r="F76" i="29"/>
  <c r="F39" i="29"/>
  <c r="G14" i="34"/>
  <c r="F63" i="25"/>
  <c r="F12" i="25" s="1"/>
  <c r="F45" i="25"/>
  <c r="F26" i="25"/>
  <c r="G5" i="34"/>
  <c r="D7" i="40"/>
  <c r="D6" i="40"/>
  <c r="E5" i="40"/>
  <c r="D8" i="40"/>
  <c r="D9" i="40"/>
  <c r="D5" i="40"/>
  <c r="E8" i="40"/>
  <c r="E7" i="40"/>
  <c r="E6" i="40"/>
  <c r="E9" i="40"/>
  <c r="F36" i="25"/>
  <c r="F17" i="25"/>
  <c r="F54" i="25"/>
  <c r="F11" i="25" s="1"/>
  <c r="F13" i="25" s="1"/>
  <c r="G58" i="29" l="1"/>
  <c r="G21" i="29"/>
  <c r="F49" i="29"/>
  <c r="G14" i="33"/>
  <c r="F8" i="40"/>
  <c r="F9" i="40"/>
  <c r="F12" i="29"/>
  <c r="F5" i="40"/>
  <c r="F6" i="40"/>
  <c r="F7" i="40"/>
  <c r="G5" i="33"/>
  <c r="G14" i="21" l="1"/>
  <c r="G5" i="21"/>
  <c r="G9" i="46" l="1"/>
  <c r="G8" i="46"/>
  <c r="G7" i="46"/>
  <c r="G6" i="46"/>
  <c r="G5" i="46"/>
  <c r="G17" i="46"/>
  <c r="G16" i="46"/>
  <c r="G15" i="46"/>
  <c r="G14" i="46"/>
  <c r="G13" i="46"/>
  <c r="G67" i="29"/>
  <c r="G30" i="29"/>
  <c r="G76" i="29"/>
  <c r="G39" i="29"/>
  <c r="G63" i="25"/>
  <c r="G12" i="25" s="1"/>
  <c r="G26" i="25"/>
  <c r="H14" i="34"/>
  <c r="G45" i="25"/>
  <c r="G54" i="25"/>
  <c r="G11" i="25" s="1"/>
  <c r="H5" i="34"/>
  <c r="G36" i="25"/>
  <c r="G17" i="25"/>
  <c r="G13" i="25" l="1"/>
  <c r="H58" i="29"/>
  <c r="H21" i="29"/>
  <c r="G49" i="29"/>
  <c r="H14" i="33"/>
  <c r="G12" i="29"/>
  <c r="H5" i="33"/>
  <c r="H14" i="21" l="1"/>
  <c r="H5" i="21"/>
  <c r="H9" i="46" l="1"/>
  <c r="H8" i="46"/>
  <c r="H7" i="46"/>
  <c r="D23" i="40" s="1"/>
  <c r="H6" i="46"/>
  <c r="H5" i="46"/>
  <c r="H17" i="46"/>
  <c r="H16" i="46"/>
  <c r="D32" i="40" s="1"/>
  <c r="H15" i="46"/>
  <c r="D31" i="40" s="1"/>
  <c r="H14" i="46"/>
  <c r="H13" i="46"/>
  <c r="D29" i="40" s="1"/>
  <c r="H30" i="29"/>
  <c r="H67" i="29"/>
  <c r="H76" i="29"/>
  <c r="H39" i="29"/>
  <c r="D30" i="40"/>
  <c r="D33" i="40"/>
  <c r="H45" i="25"/>
  <c r="H26" i="25"/>
  <c r="H63" i="25"/>
  <c r="H12" i="25" s="1"/>
  <c r="I14" i="34"/>
  <c r="H36" i="25"/>
  <c r="H17" i="25"/>
  <c r="H54" i="25"/>
  <c r="H11" i="25" s="1"/>
  <c r="I5" i="34"/>
  <c r="H13" i="25" l="1"/>
  <c r="I58" i="29"/>
  <c r="I21" i="29"/>
  <c r="D25" i="40"/>
  <c r="D22" i="40"/>
  <c r="D24" i="40"/>
  <c r="D21" i="40"/>
  <c r="H49" i="29"/>
  <c r="I14" i="33"/>
  <c r="H12" i="29"/>
  <c r="I5" i="33"/>
  <c r="D37" i="40" l="1"/>
  <c r="I14" i="21"/>
  <c r="I5" i="21"/>
  <c r="I17" i="46" l="1"/>
  <c r="I16" i="46"/>
  <c r="I15" i="46"/>
  <c r="I14" i="46"/>
  <c r="I13" i="46"/>
  <c r="I9" i="46"/>
  <c r="I8" i="46"/>
  <c r="I7" i="46"/>
  <c r="I6" i="46"/>
  <c r="I5" i="46"/>
  <c r="I30" i="29"/>
  <c r="I67" i="29"/>
  <c r="I76" i="29"/>
  <c r="I39" i="29"/>
  <c r="I45" i="25"/>
  <c r="J14" i="34"/>
  <c r="I63" i="25"/>
  <c r="I12" i="25" s="1"/>
  <c r="I26" i="25"/>
  <c r="J5" i="34"/>
  <c r="I36" i="25"/>
  <c r="I54" i="25"/>
  <c r="I11" i="25" s="1"/>
  <c r="I17" i="25"/>
  <c r="I13" i="25" l="1"/>
  <c r="D39" i="40"/>
  <c r="D38" i="40"/>
  <c r="J58" i="29"/>
  <c r="J21" i="29"/>
  <c r="I49" i="29"/>
  <c r="J14" i="33"/>
  <c r="I12" i="29"/>
  <c r="J5" i="33"/>
  <c r="J14" i="21" l="1"/>
  <c r="J5" i="21"/>
  <c r="J17" i="46" l="1"/>
  <c r="J16" i="46"/>
  <c r="J15" i="46"/>
  <c r="J14" i="46"/>
  <c r="J13" i="46"/>
  <c r="J9" i="46"/>
  <c r="J8" i="46"/>
  <c r="J7" i="46"/>
  <c r="J6" i="46"/>
  <c r="J5" i="46"/>
  <c r="J30" i="29"/>
  <c r="J67" i="29"/>
  <c r="J76" i="29"/>
  <c r="J39" i="29"/>
  <c r="J63" i="25"/>
  <c r="J12" i="25" s="1"/>
  <c r="J45" i="25"/>
  <c r="K14" i="34"/>
  <c r="J26" i="25"/>
  <c r="J36" i="25"/>
  <c r="J17" i="25"/>
  <c r="J54" i="25"/>
  <c r="J11" i="25" s="1"/>
  <c r="K5" i="34"/>
  <c r="J13" i="25" l="1"/>
  <c r="K58" i="29"/>
  <c r="K21" i="29"/>
  <c r="J49" i="29"/>
  <c r="K14" i="33"/>
  <c r="J12" i="29"/>
  <c r="K5" i="33"/>
  <c r="K14" i="21" l="1"/>
  <c r="K5" i="21"/>
  <c r="K9" i="46" l="1"/>
  <c r="K8" i="46"/>
  <c r="K7" i="46"/>
  <c r="K6" i="46"/>
  <c r="K5" i="46"/>
  <c r="K17" i="46"/>
  <c r="K16" i="46"/>
  <c r="K15" i="46"/>
  <c r="K14" i="46"/>
  <c r="K13" i="46"/>
  <c r="K30" i="29"/>
  <c r="K67" i="29"/>
  <c r="K76" i="29"/>
  <c r="K39" i="29"/>
  <c r="K26" i="25"/>
  <c r="K63" i="25"/>
  <c r="K12" i="25" s="1"/>
  <c r="L14" i="34"/>
  <c r="K45" i="25"/>
  <c r="K54" i="25"/>
  <c r="K11" i="25" s="1"/>
  <c r="K36" i="25"/>
  <c r="L5" i="34"/>
  <c r="K17" i="25"/>
  <c r="K13" i="25" l="1"/>
  <c r="L58" i="29"/>
  <c r="L21" i="29"/>
  <c r="L14" i="33"/>
  <c r="K12" i="29"/>
  <c r="L5" i="33"/>
  <c r="K49" i="29" l="1"/>
  <c r="L14" i="21"/>
  <c r="L5" i="21"/>
  <c r="L17" i="46" l="1"/>
  <c r="L16" i="46"/>
  <c r="L15" i="46"/>
  <c r="L14" i="46"/>
  <c r="L13" i="46"/>
  <c r="L9" i="46"/>
  <c r="L8" i="46"/>
  <c r="L7" i="46"/>
  <c r="L6" i="46"/>
  <c r="L5" i="46"/>
  <c r="L67" i="29"/>
  <c r="L30" i="29"/>
  <c r="L76" i="29"/>
  <c r="L39" i="29"/>
  <c r="L45" i="25"/>
  <c r="L63" i="25"/>
  <c r="L12" i="25" s="1"/>
  <c r="M14" i="34"/>
  <c r="L26" i="25"/>
  <c r="M5" i="34"/>
  <c r="L54" i="25"/>
  <c r="L11" i="25" s="1"/>
  <c r="L36" i="25"/>
  <c r="L17" i="25"/>
  <c r="L13" i="25" l="1"/>
  <c r="M58" i="29"/>
  <c r="M21" i="29"/>
  <c r="L49" i="29"/>
  <c r="M14" i="33"/>
  <c r="L12" i="29"/>
  <c r="M5" i="33"/>
  <c r="M14" i="21" l="1"/>
  <c r="M5" i="21"/>
  <c r="M9" i="46" l="1"/>
  <c r="M8" i="46"/>
  <c r="M7" i="46"/>
  <c r="M6" i="46"/>
  <c r="E22" i="40" s="1"/>
  <c r="M5" i="46"/>
  <c r="M17" i="46"/>
  <c r="E33" i="40" s="1"/>
  <c r="M16" i="46"/>
  <c r="E32" i="40" s="1"/>
  <c r="M15" i="46"/>
  <c r="E31" i="40" s="1"/>
  <c r="M14" i="46"/>
  <c r="E30" i="40" s="1"/>
  <c r="M13" i="46"/>
  <c r="M67" i="29"/>
  <c r="M30" i="29"/>
  <c r="M39" i="29"/>
  <c r="E29" i="40"/>
  <c r="M45" i="25"/>
  <c r="M63" i="25"/>
  <c r="M12" i="25" s="1"/>
  <c r="M26" i="25"/>
  <c r="N14" i="34"/>
  <c r="M36" i="25"/>
  <c r="M54" i="25"/>
  <c r="M11" i="25" s="1"/>
  <c r="N5" i="34"/>
  <c r="M17" i="25"/>
  <c r="M13" i="25" l="1"/>
  <c r="M76" i="29"/>
  <c r="N58" i="29"/>
  <c r="M49" i="29"/>
  <c r="E23" i="40"/>
  <c r="E25" i="40"/>
  <c r="E24" i="40"/>
  <c r="E21" i="40"/>
  <c r="M12" i="29"/>
  <c r="N14" i="33"/>
  <c r="N5" i="33"/>
  <c r="E37" i="40" l="1"/>
  <c r="N21" i="29"/>
  <c r="N14" i="21"/>
  <c r="N5" i="21"/>
  <c r="N9" i="46" l="1"/>
  <c r="N8" i="46"/>
  <c r="N7" i="46"/>
  <c r="N6" i="46"/>
  <c r="N5" i="46"/>
  <c r="N17" i="46"/>
  <c r="N16" i="46"/>
  <c r="N15" i="46"/>
  <c r="N14" i="46"/>
  <c r="N13" i="46"/>
  <c r="N30" i="29"/>
  <c r="N67" i="29"/>
  <c r="N76" i="29"/>
  <c r="N39" i="29"/>
  <c r="N45" i="25"/>
  <c r="N63" i="25"/>
  <c r="N12" i="25" s="1"/>
  <c r="N26" i="25"/>
  <c r="O14" i="34"/>
  <c r="N54" i="25"/>
  <c r="N11" i="25" s="1"/>
  <c r="N36" i="25"/>
  <c r="O5" i="34"/>
  <c r="N17" i="25"/>
  <c r="N13" i="25" l="1"/>
  <c r="E39" i="40"/>
  <c r="E38" i="40"/>
  <c r="O58" i="29"/>
  <c r="O21" i="29"/>
  <c r="N12" i="29"/>
  <c r="N49" i="29"/>
  <c r="O14" i="33"/>
  <c r="O5" i="33"/>
  <c r="O14" i="21" l="1"/>
  <c r="O5" i="21"/>
  <c r="O9" i="46" l="1"/>
  <c r="O8" i="46"/>
  <c r="O7" i="46"/>
  <c r="O6" i="46"/>
  <c r="O5" i="46"/>
  <c r="O17" i="46"/>
  <c r="O16" i="46"/>
  <c r="O15" i="46"/>
  <c r="O14" i="46"/>
  <c r="O13" i="46"/>
  <c r="O30" i="29"/>
  <c r="O67" i="29"/>
  <c r="O76" i="29"/>
  <c r="O39" i="29"/>
  <c r="O45" i="25"/>
  <c r="O63" i="25"/>
  <c r="O12" i="25" s="1"/>
  <c r="O26" i="25"/>
  <c r="P14" i="34"/>
  <c r="O36" i="25"/>
  <c r="O54" i="25"/>
  <c r="O11" i="25" s="1"/>
  <c r="P5" i="34"/>
  <c r="O17" i="25"/>
  <c r="O13" i="25" l="1"/>
  <c r="P58" i="29"/>
  <c r="P21" i="29"/>
  <c r="O49" i="29"/>
  <c r="O12" i="29"/>
  <c r="P14" i="33"/>
  <c r="P5" i="33"/>
  <c r="P14" i="21" l="1"/>
  <c r="P5" i="21"/>
  <c r="P9" i="46" l="1"/>
  <c r="P8" i="46"/>
  <c r="P7" i="46"/>
  <c r="P6" i="46"/>
  <c r="P5" i="46"/>
  <c r="P17" i="46"/>
  <c r="P16" i="46"/>
  <c r="P15" i="46"/>
  <c r="P14" i="46"/>
  <c r="P13" i="46"/>
  <c r="P30" i="29"/>
  <c r="P67" i="29"/>
  <c r="P76" i="29"/>
  <c r="P39" i="29"/>
  <c r="P63" i="25"/>
  <c r="P12" i="25" s="1"/>
  <c r="P45" i="25"/>
  <c r="Q14" i="34"/>
  <c r="P26" i="25"/>
  <c r="P36" i="25"/>
  <c r="Q5" i="34"/>
  <c r="P54" i="25"/>
  <c r="P11" i="25" s="1"/>
  <c r="P17" i="25"/>
  <c r="P13" i="25" l="1"/>
  <c r="Q58" i="29"/>
  <c r="Q21" i="29"/>
  <c r="P12" i="29"/>
  <c r="P49" i="29"/>
  <c r="Q14" i="33"/>
  <c r="Q5" i="33"/>
  <c r="Q14" i="21" l="1"/>
  <c r="Q5" i="21"/>
  <c r="Q9" i="46" l="1"/>
  <c r="Q8" i="46"/>
  <c r="Q7" i="46"/>
  <c r="Q6" i="46"/>
  <c r="Q5" i="46"/>
  <c r="Q17" i="46"/>
  <c r="Q16" i="46"/>
  <c r="Q15" i="46"/>
  <c r="Q14" i="46"/>
  <c r="Q13" i="46"/>
  <c r="Q30" i="29"/>
  <c r="Q67" i="29"/>
  <c r="Q76" i="29"/>
  <c r="Q39" i="29"/>
  <c r="R14" i="34"/>
  <c r="Q63" i="25"/>
  <c r="Q12" i="25" s="1"/>
  <c r="Q45" i="25"/>
  <c r="Q26" i="25"/>
  <c r="Q17" i="25"/>
  <c r="Q54" i="25"/>
  <c r="Q11" i="25" s="1"/>
  <c r="R5" i="34"/>
  <c r="Q36" i="25"/>
  <c r="Q13" i="25" l="1"/>
  <c r="Q12" i="29"/>
  <c r="R58" i="29"/>
  <c r="Q49" i="29"/>
  <c r="R21" i="29"/>
  <c r="R14" i="33"/>
  <c r="R5" i="33"/>
  <c r="R14" i="21" l="1"/>
  <c r="R5" i="21"/>
  <c r="R9" i="46" l="1"/>
  <c r="R8" i="46"/>
  <c r="R7" i="46"/>
  <c r="R6" i="46"/>
  <c r="R5" i="46"/>
  <c r="R17" i="46"/>
  <c r="F33" i="40" s="1"/>
  <c r="R16" i="46"/>
  <c r="F32" i="40" s="1"/>
  <c r="R15" i="46"/>
  <c r="F31" i="40" s="1"/>
  <c r="R14" i="46"/>
  <c r="R13" i="46"/>
  <c r="R67" i="29"/>
  <c r="R30" i="29"/>
  <c r="R39" i="29"/>
  <c r="F25" i="40"/>
  <c r="F29" i="40"/>
  <c r="F30" i="40"/>
  <c r="R45" i="25"/>
  <c r="R63" i="25"/>
  <c r="R12" i="25" s="1"/>
  <c r="R26" i="25"/>
  <c r="S14" i="34"/>
  <c r="R17" i="25"/>
  <c r="R36" i="25"/>
  <c r="R54" i="25"/>
  <c r="R11" i="25" s="1"/>
  <c r="S5" i="34"/>
  <c r="R13" i="25" l="1"/>
  <c r="S58" i="29"/>
  <c r="R76" i="29"/>
  <c r="S21" i="29"/>
  <c r="F24" i="40"/>
  <c r="F21" i="40"/>
  <c r="F22" i="40"/>
  <c r="R12" i="29"/>
  <c r="F23" i="40"/>
  <c r="S14" i="33"/>
  <c r="R49" i="29"/>
  <c r="S5" i="33"/>
  <c r="F37" i="40" l="1"/>
  <c r="S14" i="21"/>
  <c r="S5" i="21"/>
  <c r="S17" i="46" l="1"/>
  <c r="S16" i="46"/>
  <c r="S15" i="46"/>
  <c r="S14" i="46"/>
  <c r="S13" i="46"/>
  <c r="S9" i="46"/>
  <c r="S8" i="46"/>
  <c r="S7" i="46"/>
  <c r="S6" i="46"/>
  <c r="S5" i="46"/>
  <c r="S30" i="29"/>
  <c r="S67" i="29"/>
  <c r="S76" i="29"/>
  <c r="S39" i="29"/>
  <c r="T14" i="34"/>
  <c r="S63" i="25"/>
  <c r="S12" i="25" s="1"/>
  <c r="S45" i="25"/>
  <c r="S26" i="25"/>
  <c r="S36" i="25"/>
  <c r="T5" i="34"/>
  <c r="S54" i="25"/>
  <c r="S11" i="25" s="1"/>
  <c r="S17" i="25"/>
  <c r="S13" i="25" l="1"/>
  <c r="F39" i="40"/>
  <c r="F38" i="40"/>
  <c r="T58" i="29"/>
  <c r="T21" i="29"/>
  <c r="S12" i="29"/>
  <c r="S49" i="29"/>
  <c r="T14" i="33"/>
  <c r="T5" i="33"/>
  <c r="T14" i="21" l="1"/>
  <c r="T5" i="21"/>
  <c r="T9" i="46" l="1"/>
  <c r="T8" i="46"/>
  <c r="T7" i="46"/>
  <c r="T6" i="46"/>
  <c r="T5" i="46"/>
  <c r="T17" i="46"/>
  <c r="T16" i="46"/>
  <c r="T15" i="46"/>
  <c r="T14" i="46"/>
  <c r="T13" i="46"/>
  <c r="T30" i="29"/>
  <c r="T76" i="29"/>
  <c r="T67" i="29"/>
  <c r="T39" i="29"/>
  <c r="T63" i="25"/>
  <c r="T12" i="25" s="1"/>
  <c r="T45" i="25"/>
  <c r="T26" i="25"/>
  <c r="U14" i="34"/>
  <c r="T36" i="25"/>
  <c r="T54" i="25"/>
  <c r="T11" i="25" s="1"/>
  <c r="U5" i="34"/>
  <c r="T17" i="25"/>
  <c r="T13" i="25" l="1"/>
  <c r="U58" i="29"/>
  <c r="U21" i="29"/>
  <c r="T12" i="29"/>
  <c r="T49" i="29"/>
  <c r="U14" i="33"/>
  <c r="U5" i="33"/>
  <c r="U14" i="21" l="1"/>
  <c r="U5" i="21"/>
  <c r="U9" i="46" l="1"/>
  <c r="U8" i="46"/>
  <c r="U7" i="46"/>
  <c r="U6" i="46"/>
  <c r="U5" i="46"/>
  <c r="U17" i="46"/>
  <c r="U16" i="46"/>
  <c r="U15" i="46"/>
  <c r="U14" i="46"/>
  <c r="U13" i="46"/>
  <c r="U30" i="29"/>
  <c r="U67" i="29"/>
  <c r="U45" i="25"/>
  <c r="U39" i="29"/>
  <c r="U63" i="25"/>
  <c r="U12" i="25" s="1"/>
  <c r="V14" i="34"/>
  <c r="U26" i="25"/>
  <c r="U36" i="25"/>
  <c r="U54" i="25"/>
  <c r="U11" i="25" s="1"/>
  <c r="U17" i="25"/>
  <c r="V5" i="34"/>
  <c r="U13" i="25" l="1"/>
  <c r="U76" i="29"/>
  <c r="V58" i="29"/>
  <c r="U49" i="29"/>
  <c r="V21" i="29"/>
  <c r="U12" i="29"/>
  <c r="V14" i="33"/>
  <c r="V5" i="33"/>
  <c r="V14" i="21" l="1"/>
  <c r="V5" i="21"/>
  <c r="V9" i="46" l="1"/>
  <c r="V8" i="46"/>
  <c r="V7" i="46"/>
  <c r="V6" i="46"/>
  <c r="V5" i="46"/>
  <c r="V17" i="46"/>
  <c r="V16" i="46"/>
  <c r="V15" i="46"/>
  <c r="V14" i="46"/>
  <c r="V13" i="46"/>
  <c r="V30" i="29"/>
  <c r="W14" i="34"/>
  <c r="V45" i="25"/>
  <c r="V67" i="29"/>
  <c r="V76" i="29"/>
  <c r="V63" i="25"/>
  <c r="V12" i="25" s="1"/>
  <c r="V26" i="25"/>
  <c r="V39" i="29"/>
  <c r="V54" i="25"/>
  <c r="V11" i="25" s="1"/>
  <c r="V36" i="25"/>
  <c r="W5" i="34"/>
  <c r="V17" i="25"/>
  <c r="V13" i="25" l="1"/>
  <c r="V49" i="29"/>
  <c r="W58" i="29"/>
  <c r="W14" i="33"/>
  <c r="W21" i="29"/>
  <c r="V12" i="29"/>
  <c r="W5" i="33"/>
  <c r="W67" i="29" l="1"/>
  <c r="W14" i="21"/>
  <c r="W30" i="29"/>
  <c r="W5" i="21"/>
  <c r="W17" i="46" l="1"/>
  <c r="G33" i="40" s="1"/>
  <c r="W16" i="46"/>
  <c r="W15" i="46"/>
  <c r="W14" i="46"/>
  <c r="G30" i="40" s="1"/>
  <c r="W13" i="46"/>
  <c r="G29" i="40" s="1"/>
  <c r="W9" i="46"/>
  <c r="W8" i="46"/>
  <c r="W7" i="46"/>
  <c r="W6" i="46"/>
  <c r="W5" i="46"/>
  <c r="W63" i="25"/>
  <c r="W12" i="25" s="1"/>
  <c r="W45" i="25"/>
  <c r="W76" i="29"/>
  <c r="G32" i="40"/>
  <c r="G31" i="40"/>
  <c r="E14" i="40"/>
  <c r="W26" i="25"/>
  <c r="W49" i="29"/>
  <c r="W39" i="29"/>
  <c r="D14" i="40"/>
  <c r="G22" i="40"/>
  <c r="W17" i="25"/>
  <c r="W54" i="25"/>
  <c r="W11" i="25" s="1"/>
  <c r="W36" i="25"/>
  <c r="W13" i="25" l="1"/>
  <c r="E16" i="40"/>
  <c r="E15" i="40"/>
  <c r="G37" i="40"/>
  <c r="F14" i="40"/>
  <c r="E17" i="40"/>
  <c r="E13" i="40"/>
  <c r="G25" i="40"/>
  <c r="D17" i="40"/>
  <c r="D16" i="40"/>
  <c r="G24" i="40"/>
  <c r="G21" i="40"/>
  <c r="D13" i="40"/>
  <c r="D15" i="40"/>
  <c r="G23" i="40"/>
  <c r="W12" i="29"/>
  <c r="F16" i="40" l="1"/>
  <c r="F15" i="40"/>
  <c r="F13" i="40"/>
  <c r="F17" i="40"/>
  <c r="C43" i="40" l="1"/>
  <c r="G39" i="40" l="1"/>
  <c r="G38" i="40"/>
  <c r="C45" i="40"/>
  <c r="C44" i="40" l="1"/>
</calcChain>
</file>

<file path=xl/sharedStrings.xml><?xml version="1.0" encoding="utf-8"?>
<sst xmlns="http://schemas.openxmlformats.org/spreadsheetml/2006/main" count="359" uniqueCount="140">
  <si>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</si>
  <si>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</si>
  <si>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</si>
  <si>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</si>
  <si>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</si>
  <si>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</si>
  <si>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</si>
  <si>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</si>
  <si>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</si>
  <si>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</si>
  <si>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</si>
  <si>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</si>
  <si>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</si>
  <si>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</si>
  <si>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</si>
  <si>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</si>
  <si>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Electric Technology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</si>
  <si>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</si>
  <si>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</si>
  <si>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</si>
  <si>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</si>
  <si>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</si>
  <si>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</si>
  <si>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</si>
  <si>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</si>
  <si>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Input</t>
  </si>
  <si>
    <t>Description</t>
  </si>
  <si>
    <t>Variance factor - BAU forecast</t>
  </si>
  <si>
    <t>BAU Case</t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</si>
  <si>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</si>
  <si>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</si>
  <si>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</si>
  <si>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</si>
  <si>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</si>
  <si>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</si>
  <si>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</si>
  <si>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</si>
  <si>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</si>
  <si>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</si>
  <si>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</si>
  <si>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</si>
  <si>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</si>
  <si>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</si>
  <si>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</si>
  <si>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</si>
  <si>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</si>
  <si>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</si>
  <si>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</si>
  <si>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Units of Dollars</t>
  </si>
  <si>
    <t>User Input - Assumptions</t>
  </si>
  <si>
    <t>Source:  M. Jourabchi email of September 15, 2014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</si>
  <si>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</si>
  <si>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</si>
  <si>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</si>
  <si>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</si>
  <si>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</si>
  <si>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</si>
  <si>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</si>
  <si>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</si>
  <si>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</si>
  <si>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</si>
  <si>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</si>
  <si>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</si>
  <si>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</si>
  <si>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Green:  Linked exogenous input</t>
  </si>
  <si>
    <t>Blue:  User-specified exogenous input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</si>
  <si>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</si>
  <si>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</si>
  <si>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</si>
  <si>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</si>
  <si>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</si>
  <si>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</si>
  <si>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</si>
  <si>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</si>
  <si>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</si>
  <si>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</si>
  <si>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</si>
  <si>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</si>
  <si>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</si>
  <si>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</si>
  <si>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</si>
  <si>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</si>
  <si>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</si>
  <si>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</si>
  <si>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</si>
  <si>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</si>
  <si>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</si>
  <si>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</si>
  <si>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</si>
  <si>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</si>
  <si>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</si>
  <si>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</si>
  <si>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</si>
  <si>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</si>
  <si>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</si>
  <si>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</si>
  <si>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Heat rate of new CCCT unit (Btu/kWh)</t>
  </si>
  <si>
    <t>Source:  Gillian Charles email of September 24, 2014 per M. Jourabchi (6530 w/ duct firing)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</si>
  <si>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</si>
  <si>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</si>
  <si>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</si>
  <si>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</si>
  <si>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</si>
  <si>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</si>
  <si>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</si>
  <si>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</si>
  <si>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</si>
  <si>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</si>
  <si>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</si>
  <si>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</si>
  <si>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</si>
  <si>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</si>
  <si>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</si>
  <si>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</si>
  <si>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</si>
  <si>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</si>
  <si>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</si>
  <si>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</si>
  <si>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</si>
  <si>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</si>
  <si>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</si>
  <si>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</si>
  <si>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</si>
  <si>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</si>
  <si>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</si>
  <si>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</si>
  <si>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</si>
  <si>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</si>
  <si>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</si>
  <si>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</si>
  <si>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</si>
  <si>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</si>
  <si>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</si>
  <si>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</si>
  <si>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&gt;55 Gallons</t>
  </si>
  <si>
    <t>Note:  Values for electric resistance and gas tank are placeholders whose values are the same as &lt;= 55 gallon category.</t>
  </si>
  <si>
    <t>Number of households with access to gas, &gt;55</t>
  </si>
  <si>
    <t>Northwest</t>
  </si>
  <si>
    <t>Blue-Green: Linked user-specified input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</si>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</sst>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2"/>
      <color rgb="FF006450"/>
      <name val="Calibri"/>
      <family val="2"/>
      <scheme val="minor"/>
    </font>
    <font>
      <i/>
      <sz val="12"/>
      <color rgb="FF0064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8" borderId="0" applyNumberFormat="0" applyAlignment="0">
      <alignment horizontal="right"/>
    </xf>
    <xf numFmtId="0" fontId="11" fillId="19" borderId="0" applyNumberFormat="0" applyAlignment="0"/>
    <xf numFmtId="169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0" borderId="0">
      <alignment horizontal="center" wrapText="1"/>
    </xf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readingOrder="1"/>
    </xf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2" fillId="21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21" borderId="0"/>
    <xf numFmtId="0" fontId="12" fillId="21" borderId="0"/>
    <xf numFmtId="0" fontId="25" fillId="0" borderId="0" applyNumberFormat="0" applyFont="0" applyFill="0" applyBorder="0" applyAlignment="0" applyProtection="0"/>
    <xf numFmtId="0" fontId="24" fillId="0" borderId="0"/>
    <xf numFmtId="0" fontId="11" fillId="0" borderId="0">
      <alignment readingOrder="1"/>
    </xf>
    <xf numFmtId="0" fontId="12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4" borderId="7" applyNumberFormat="0" applyFont="0" applyAlignment="0" applyProtection="0"/>
    <xf numFmtId="0" fontId="12" fillId="4" borderId="7" applyNumberFormat="0" applyFont="0" applyAlignment="0" applyProtection="0"/>
    <xf numFmtId="0" fontId="26" fillId="16" borderId="8" applyNumberFormat="0" applyAlignment="0" applyProtection="0"/>
    <xf numFmtId="0" fontId="26" fillId="16" borderId="8" applyNumberFormat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0"/>
    <xf numFmtId="0" fontId="11" fillId="0" borderId="0"/>
    <xf numFmtId="0" fontId="30" fillId="0" borderId="0"/>
    <xf numFmtId="43" fontId="30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31" fillId="0" borderId="0" xfId="0" applyFont="1"/>
    <xf numFmtId="0" fontId="2" fillId="0" borderId="0" xfId="0" applyFont="1" applyAlignment="1">
      <alignment wrapText="1"/>
    </xf>
    <xf numFmtId="0" fontId="2" fillId="0" borderId="0" xfId="165" applyFont="1"/>
    <xf numFmtId="0" fontId="31" fillId="0" borderId="0" xfId="0" applyFont="1" applyFill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31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6" fontId="2" fillId="0" borderId="0" xfId="2" applyNumberFormat="1" applyFont="1"/>
    <xf numFmtId="3" fontId="2" fillId="0" borderId="0" xfId="0" applyNumberFormat="1" applyFont="1"/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1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5" fillId="0" borderId="0" xfId="0" applyNumberFormat="1" applyFont="1" applyBorder="1"/>
    <xf numFmtId="0" fontId="35" fillId="0" borderId="13" xfId="0" applyFont="1" applyBorder="1" applyAlignment="1">
      <alignment horizontal="left" wrapText="1"/>
    </xf>
    <xf numFmtId="0" fontId="35" fillId="0" borderId="13" xfId="0" applyFont="1" applyBorder="1" applyAlignment="1">
      <alignment wrapText="1"/>
    </xf>
    <xf numFmtId="3" fontId="35" fillId="0" borderId="13" xfId="0" applyNumberFormat="1" applyFont="1" applyBorder="1"/>
    <xf numFmtId="0" fontId="5" fillId="0" borderId="0" xfId="0" applyFont="1" applyBorder="1" applyAlignment="1">
      <alignment horizontal="left" indent="2"/>
    </xf>
    <xf numFmtId="0" fontId="36" fillId="0" borderId="0" xfId="0" applyFont="1" applyAlignment="1">
      <alignment horizontal="left" indent="2"/>
    </xf>
    <xf numFmtId="0" fontId="5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38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0" fontId="39" fillId="0" borderId="0" xfId="0" applyFont="1" applyFill="1" applyBorder="1"/>
    <xf numFmtId="1" fontId="5" fillId="0" borderId="0" xfId="0" applyNumberFormat="1" applyFont="1" applyFill="1" applyBorder="1"/>
    <xf numFmtId="0" fontId="31" fillId="0" borderId="0" xfId="165" applyFont="1"/>
    <xf numFmtId="0" fontId="31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1" fillId="22" borderId="11" xfId="0" applyFont="1" applyFill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36" fillId="0" borderId="0" xfId="165" applyFont="1"/>
    <xf numFmtId="0" fontId="32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3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166" fontId="4" fillId="0" borderId="21" xfId="0" applyNumberFormat="1" applyFont="1" applyBorder="1"/>
    <xf numFmtId="0" fontId="4" fillId="0" borderId="11" xfId="165" applyFont="1" applyBorder="1"/>
    <xf numFmtId="0" fontId="31" fillId="0" borderId="0" xfId="0" applyFont="1" applyAlignment="1">
      <alignment horizontal="left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5" fillId="0" borderId="12" xfId="0" applyNumberFormat="1" applyFont="1" applyFill="1" applyBorder="1"/>
    <xf numFmtId="0" fontId="31" fillId="22" borderId="18" xfId="0" applyFont="1" applyFill="1" applyBorder="1"/>
    <xf numFmtId="164" fontId="4" fillId="0" borderId="0" xfId="1" applyNumberFormat="1" applyFont="1" applyFill="1" applyBorder="1"/>
    <xf numFmtId="0" fontId="4" fillId="0" borderId="0" xfId="0" applyFont="1" applyAlignment="1">
      <alignment horizontal="center"/>
    </xf>
    <xf numFmtId="164" fontId="4" fillId="0" borderId="12" xfId="1" applyNumberFormat="1" applyFont="1" applyFill="1" applyBorder="1"/>
    <xf numFmtId="0" fontId="4" fillId="0" borderId="12" xfId="0" applyFont="1" applyBorder="1" applyAlignment="1">
      <alignment horizontal="center"/>
    </xf>
    <xf numFmtId="3" fontId="4" fillId="0" borderId="0" xfId="0" applyNumberFormat="1" applyFont="1" applyFill="1" applyBorder="1"/>
    <xf numFmtId="168" fontId="4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0" xfId="0" applyFont="1" applyFill="1" applyBorder="1"/>
    <xf numFmtId="3" fontId="4" fillId="0" borderId="12" xfId="0" applyNumberFormat="1" applyFont="1" applyFill="1" applyBorder="1"/>
    <xf numFmtId="0" fontId="4" fillId="0" borderId="12" xfId="0" applyFont="1" applyFill="1" applyBorder="1"/>
    <xf numFmtId="166" fontId="4" fillId="0" borderId="21" xfId="2" applyNumberFormat="1" applyFont="1" applyBorder="1"/>
    <xf numFmtId="166" fontId="4" fillId="0" borderId="22" xfId="2" applyNumberFormat="1" applyFont="1" applyBorder="1"/>
    <xf numFmtId="0" fontId="41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173" fontId="35" fillId="0" borderId="13" xfId="0" applyNumberFormat="1" applyFont="1" applyBorder="1"/>
    <xf numFmtId="0" fontId="4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1" fillId="22" borderId="19" xfId="0" applyFont="1" applyFill="1" applyBorder="1" applyAlignment="1">
      <alignment horizontal="center" wrapText="1"/>
    </xf>
    <xf numFmtId="0" fontId="5" fillId="22" borderId="10" xfId="165" applyFont="1" applyFill="1" applyBorder="1" applyAlignment="1">
      <alignment wrapText="1"/>
    </xf>
    <xf numFmtId="0" fontId="5" fillId="22" borderId="11" xfId="165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1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5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0" fontId="2" fillId="0" borderId="0" xfId="0" quotePrefix="1" applyFont="1"/>
    <xf numFmtId="0" fontId="40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1" fontId="4" fillId="0" borderId="0" xfId="0" applyNumberFormat="1" applyFont="1" applyFill="1" applyBorder="1"/>
    <xf numFmtId="3" fontId="4" fillId="23" borderId="0" xfId="0" applyNumberFormat="1" applyFont="1" applyFill="1" applyBorder="1"/>
    <xf numFmtId="168" fontId="4" fillId="23" borderId="0" xfId="0" applyNumberFormat="1" applyFont="1" applyFill="1" applyBorder="1"/>
    <xf numFmtId="165" fontId="4" fillId="23" borderId="0" xfId="1" applyNumberFormat="1" applyFont="1" applyFill="1" applyBorder="1"/>
    <xf numFmtId="0" fontId="4" fillId="23" borderId="0" xfId="0" applyFont="1" applyFill="1" applyBorder="1"/>
    <xf numFmtId="0" fontId="35" fillId="23" borderId="0" xfId="0" applyFont="1" applyFill="1" applyBorder="1"/>
    <xf numFmtId="3" fontId="43" fillId="0" borderId="21" xfId="0" applyNumberFormat="1" applyFont="1" applyFill="1" applyBorder="1"/>
    <xf numFmtId="3" fontId="44" fillId="0" borderId="0" xfId="0" applyNumberFormat="1" applyFont="1" applyFill="1" applyBorder="1"/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1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24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64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6145405812887"/>
          <c:y val="3.296678793314415E-2"/>
          <c:w val="0.54370985763674362"/>
          <c:h val="0.90972682883913258"/>
        </c:manualLayout>
      </c:layout>
      <c:pieChart>
        <c:varyColors val="1"/>
        <c:ser>
          <c:idx val="0"/>
          <c:order val="0"/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1.6291001785023105E-5</c:v>
                </c:pt>
                <c:pt idx="1">
                  <c:v>0.53239646550060193</c:v>
                </c:pt>
                <c:pt idx="2">
                  <c:v>2.997252050665251E-5</c:v>
                </c:pt>
                <c:pt idx="3">
                  <c:v>0.15168837713223382</c:v>
                </c:pt>
                <c:pt idx="4">
                  <c:v>0.31586889384487254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51880573004458E-2"/>
          <c:y val="0.14265634313752398"/>
          <c:w val="0.66305553558026054"/>
          <c:h val="0.704519044321237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1</c:v>
                </c:pt>
                <c:pt idx="1">
                  <c:v>1.6291001785023105E-5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0</c:v>
                </c:pt>
                <c:pt idx="1">
                  <c:v>0.53239646550060193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0</c:v>
                </c:pt>
                <c:pt idx="1">
                  <c:v>2.997252050665251E-5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0</c:v>
                </c:pt>
                <c:pt idx="1">
                  <c:v>0.15168837713223382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0</c:v>
                </c:pt>
                <c:pt idx="1">
                  <c:v>0.31586889384487254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648384"/>
        <c:axId val="93649920"/>
      </c:barChart>
      <c:catAx>
        <c:axId val="9364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649920"/>
        <c:crosses val="autoZero"/>
        <c:auto val="1"/>
        <c:lblAlgn val="ctr"/>
        <c:lblOffset val="100"/>
        <c:noMultiLvlLbl val="0"/>
      </c:catAx>
      <c:valAx>
        <c:axId val="93649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64838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54"/>
          <c:w val="0.22224763701402234"/>
          <c:h val="0.40440888697828076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9639107611547E-2"/>
          <c:y val="0.12927063506374681"/>
          <c:w val="0.65733054461942253"/>
          <c:h val="0.74259782412694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0.21093573460193224</c:v>
                </c:pt>
                <c:pt idx="2">
                  <c:v>0.21092188755086907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0.42205420045723563</c:v>
                </c:pt>
                <c:pt idx="2">
                  <c:v>0.78907811244913084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2.5435396506426338E-5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0.11613543563879515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0.25084919390553062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3226496"/>
        <c:axId val="93228032"/>
      </c:barChart>
      <c:catAx>
        <c:axId val="9322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228032"/>
        <c:crosses val="autoZero"/>
        <c:auto val="1"/>
        <c:lblAlgn val="ctr"/>
        <c:lblOffset val="100"/>
        <c:noMultiLvlLbl val="0"/>
      </c:catAx>
      <c:valAx>
        <c:axId val="93228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226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75226817120301E-2"/>
          <c:y val="0.10445850439979637"/>
          <c:w val="0.6908227416454833"/>
          <c:h val="0.81140495977045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0.92857285149707147</c:v>
                </c:pt>
                <c:pt idx="1">
                  <c:v>0.64105694421147219</c:v>
                </c:pt>
                <c:pt idx="2">
                  <c:v>0.44256672295809824</c:v>
                </c:pt>
                <c:pt idx="3">
                  <c:v>0.30553643254587765</c:v>
                </c:pt>
                <c:pt idx="4">
                  <c:v>0.21093573460193224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3.8535947386644405E-2</c:v>
                </c:pt>
                <c:pt idx="1">
                  <c:v>0.19327039091471532</c:v>
                </c:pt>
                <c:pt idx="2">
                  <c:v>0.29950893462506017</c:v>
                </c:pt>
                <c:pt idx="3">
                  <c:v>0.37230511926085819</c:v>
                </c:pt>
                <c:pt idx="4">
                  <c:v>0.42205420045723563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2.5963297621447759E-6</c:v>
                </c:pt>
                <c:pt idx="1">
                  <c:v>1.2712201862057629E-5</c:v>
                </c:pt>
                <c:pt idx="2">
                  <c:v>1.9181518809610671E-5</c:v>
                </c:pt>
                <c:pt idx="3">
                  <c:v>2.3157315799347459E-5</c:v>
                </c:pt>
                <c:pt idx="4">
                  <c:v>2.5435396506426338E-5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9.9728655547050866E-3</c:v>
                </c:pt>
                <c:pt idx="1">
                  <c:v>5.0689629983933962E-2</c:v>
                </c:pt>
                <c:pt idx="2">
                  <c:v>7.9721717801074884E-2</c:v>
                </c:pt>
                <c:pt idx="3">
                  <c:v>0.10070193802203554</c:v>
                </c:pt>
                <c:pt idx="4">
                  <c:v>0.11613543563879515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2.2915739231816799E-2</c:v>
                </c:pt>
                <c:pt idx="1">
                  <c:v>0.11497032268801631</c:v>
                </c:pt>
                <c:pt idx="2">
                  <c:v>0.17818344309695708</c:v>
                </c:pt>
                <c:pt idx="3">
                  <c:v>0.22143335285542934</c:v>
                </c:pt>
                <c:pt idx="4">
                  <c:v>0.25084919390553062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136384"/>
        <c:axId val="93137920"/>
      </c:barChart>
      <c:catAx>
        <c:axId val="931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137920"/>
        <c:crosses val="autoZero"/>
        <c:auto val="1"/>
        <c:lblAlgn val="ctr"/>
        <c:lblOffset val="100"/>
        <c:noMultiLvlLbl val="0"/>
      </c:catAx>
      <c:valAx>
        <c:axId val="93137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3136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5049136299822E-2"/>
          <c:y val="0.11366526552601977"/>
          <c:w val="0.63835846100632765"/>
          <c:h val="0.80691360948302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-4.5097990509266925E-2</c:v>
                </c:pt>
                <c:pt idx="1">
                  <c:v>-0.22713251378367239</c:v>
                </c:pt>
                <c:pt idx="2">
                  <c:v>-0.35356165016774654</c:v>
                </c:pt>
                <c:pt idx="3">
                  <c:v>-0.44155027241851519</c:v>
                </c:pt>
                <c:pt idx="4">
                  <c:v>-0.50294452346414986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3.4294709841328111E-2</c:v>
                </c:pt>
                <c:pt idx="1">
                  <c:v>0.17274231263546905</c:v>
                </c:pt>
                <c:pt idx="2">
                  <c:v>0.26893089649700663</c:v>
                </c:pt>
                <c:pt idx="3">
                  <c:v>0.33590649789505611</c:v>
                </c:pt>
                <c:pt idx="4">
                  <c:v>0.38267260846554352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-1.0803280667938809E-2</c:v>
                </c:pt>
                <c:pt idx="1">
                  <c:v>-5.4390201148203338E-2</c:v>
                </c:pt>
                <c:pt idx="2">
                  <c:v>-8.4630753670739967E-2</c:v>
                </c:pt>
                <c:pt idx="3">
                  <c:v>-0.10564377452345908</c:v>
                </c:pt>
                <c:pt idx="4">
                  <c:v>-0.12027191499860637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84384"/>
        <c:axId val="93185920"/>
      </c:barChart>
      <c:catAx>
        <c:axId val="931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93185920"/>
        <c:crosses val="autoZero"/>
        <c:auto val="1"/>
        <c:lblAlgn val="ctr"/>
        <c:lblOffset val="100"/>
        <c:noMultiLvlLbl val="0"/>
      </c:catAx>
      <c:valAx>
        <c:axId val="9318592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3184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65"/>
          <c:w val="0.27889560316588335"/>
          <c:h val="0.411098612673415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G%20Market%20Share%20Forecast%20Northwest_gt_55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Idaho_gt_5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Montana_gt_5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Oregon_gt_5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Washington_gt_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Heaters Purchas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  <sheetName val="DUG Market Share Forecast Idaho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7058</v>
          </cell>
        </row>
      </sheetData>
      <sheetData sheetId="3"/>
      <sheetData sheetId="4"/>
      <sheetData sheetId="5"/>
      <sheetData sheetId="6"/>
      <sheetData sheetId="7">
        <row r="5">
          <cell r="B5">
            <v>3.5867095700333138</v>
          </cell>
        </row>
        <row r="6">
          <cell r="B6">
            <v>-1.4929006794611712</v>
          </cell>
        </row>
        <row r="7">
          <cell r="B7">
            <v>2.0938088905721384</v>
          </cell>
        </row>
        <row r="12">
          <cell r="B12">
            <v>0</v>
          </cell>
          <cell r="C12">
            <v>-1.3103175058602902E-2</v>
          </cell>
          <cell r="D12">
            <v>-2.5293718330771459E-2</v>
          </cell>
          <cell r="E12">
            <v>-3.7065759225019444E-2</v>
          </cell>
          <cell r="F12">
            <v>-4.8519025075880844E-2</v>
          </cell>
          <cell r="G12">
            <v>-5.968851742135832E-2</v>
          </cell>
          <cell r="H12">
            <v>-7.2207376742699197E-2</v>
          </cell>
          <cell r="I12">
            <v>-8.3075289976864128E-2</v>
          </cell>
          <cell r="J12">
            <v>-9.3832129894788466E-2</v>
          </cell>
          <cell r="K12">
            <v>-0.10433019772803113</v>
          </cell>
          <cell r="L12">
            <v>-0.11435024107769766</v>
          </cell>
          <cell r="M12">
            <v>-0.1274836915707116</v>
          </cell>
          <cell r="N12">
            <v>-0.13818801340275286</v>
          </cell>
          <cell r="O12">
            <v>-0.14873245222502199</v>
          </cell>
          <cell r="P12">
            <v>-0.15939936380219388</v>
          </cell>
          <cell r="Q12">
            <v>-0.16993227183466586</v>
          </cell>
          <cell r="R12">
            <v>-0.18366530350723273</v>
          </cell>
          <cell r="S12">
            <v>-0.19435349696453097</v>
          </cell>
          <cell r="T12">
            <v>-0.20492181959166014</v>
          </cell>
          <cell r="U12">
            <v>-0.21570191795992877</v>
          </cell>
          <cell r="V12">
            <v>-0.22671936638305723</v>
          </cell>
          <cell r="W12">
            <v>-0.23730421495924151</v>
          </cell>
        </row>
        <row r="13">
          <cell r="B13">
            <v>0</v>
          </cell>
          <cell r="C13">
            <v>0.27433043307476002</v>
          </cell>
          <cell r="D13">
            <v>0.27283769854283735</v>
          </cell>
          <cell r="E13">
            <v>0.27144475971564042</v>
          </cell>
          <cell r="F13">
            <v>0.2701483727671925</v>
          </cell>
          <cell r="G13">
            <v>0.26894533857789948</v>
          </cell>
          <cell r="H13">
            <v>0.26783251511565753</v>
          </cell>
          <cell r="I13">
            <v>0.2668068279412652</v>
          </cell>
          <cell r="J13">
            <v>0.26586527903914625</v>
          </cell>
          <cell r="K13">
            <v>0.26500495415557968</v>
          </cell>
          <cell r="L13">
            <v>0.26422302880964699</v>
          </cell>
          <cell r="M13">
            <v>0.26351677312638255</v>
          </cell>
          <cell r="N13">
            <v>0.2628835556274387</v>
          </cell>
          <cell r="O13">
            <v>0.26232084610154693</v>
          </cell>
          <cell r="P13">
            <v>0.26182621766518199</v>
          </cell>
          <cell r="Q13">
            <v>0.26139734811308113</v>
          </cell>
          <cell r="R13">
            <v>0.26103202064836983</v>
          </cell>
          <cell r="S13">
            <v>0.26072812407312318</v>
          </cell>
          <cell r="T13">
            <v>0.26048365251200734</v>
          </cell>
          <cell r="U13">
            <v>0.26029670473425748</v>
          </cell>
          <cell r="V13">
            <v>0.26016548313246446</v>
          </cell>
          <cell r="W13">
            <v>0.26008829241055942</v>
          </cell>
        </row>
        <row r="14">
          <cell r="B14">
            <v>0</v>
          </cell>
          <cell r="C14">
            <v>0.26122725801615709</v>
          </cell>
          <cell r="D14">
            <v>0.24754398021206589</v>
          </cell>
          <cell r="E14">
            <v>0.23437900049062096</v>
          </cell>
          <cell r="F14">
            <v>0.22162934769131165</v>
          </cell>
          <cell r="G14">
            <v>0.20925682115654115</v>
          </cell>
          <cell r="H14">
            <v>0.19562513837295833</v>
          </cell>
          <cell r="I14">
            <v>0.18373153796440106</v>
          </cell>
          <cell r="J14">
            <v>0.1720331491443578</v>
          </cell>
          <cell r="K14">
            <v>0.16067475642754853</v>
          </cell>
          <cell r="L14">
            <v>0.14987278773194934</v>
          </cell>
          <cell r="M14">
            <v>0.13603308155567095</v>
          </cell>
          <cell r="N14">
            <v>0.12469554222468585</v>
          </cell>
          <cell r="O14">
            <v>0.11358839387652495</v>
          </cell>
          <cell r="P14">
            <v>0.10242685386298811</v>
          </cell>
          <cell r="Q14">
            <v>9.1465076278415269E-2</v>
          </cell>
          <cell r="R14">
            <v>7.7366717141137104E-2</v>
          </cell>
          <cell r="S14">
            <v>6.637462710859221E-2</v>
          </cell>
          <cell r="T14">
            <v>5.5561832920347193E-2</v>
          </cell>
          <cell r="U14">
            <v>4.459478677432871E-2</v>
          </cell>
          <cell r="V14">
            <v>3.3446116749407229E-2</v>
          </cell>
          <cell r="W14">
            <v>2.2784077451317913E-2</v>
          </cell>
        </row>
      </sheetData>
      <sheetData sheetId="8">
        <row r="4">
          <cell r="B4">
            <v>-1.4929006794611712</v>
          </cell>
        </row>
        <row r="8">
          <cell r="B8">
            <v>0</v>
          </cell>
          <cell r="C8">
            <v>-3.0686592643098132E-3</v>
          </cell>
          <cell r="D8">
            <v>-5.9235874310940191E-3</v>
          </cell>
          <cell r="E8">
            <v>-8.5800368576433896E-3</v>
          </cell>
          <cell r="F8">
            <v>-1.1052169721157369E-2</v>
          </cell>
          <cell r="G8">
            <v>-1.3353135888447052E-2</v>
          </cell>
          <cell r="H8">
            <v>-1.5495145223755193E-2</v>
          </cell>
          <cell r="I8">
            <v>-1.7489534731971394E-2</v>
          </cell>
          <cell r="J8">
            <v>-1.9346830906141952E-2</v>
          </cell>
          <cell r="K8">
            <v>-2.107680762182447E-2</v>
          </cell>
          <cell r="L8">
            <v>-2.2688539896368584E-2</v>
          </cell>
          <cell r="M8">
            <v>-2.4190453808484176E-2</v>
          </cell>
          <cell r="N8">
            <v>-2.5590372852361636E-2</v>
          </cell>
          <cell r="O8">
            <v>-2.6895560981016631E-2</v>
          </cell>
          <cell r="P8">
            <v>-2.8112762575342835E-2</v>
          </cell>
          <cell r="Q8">
            <v>-2.9248239558462286E-2</v>
          </cell>
          <cell r="R8">
            <v>-3.0307805859279332E-2</v>
          </cell>
          <cell r="S8">
            <v>-3.1296859414578257E-2</v>
          </cell>
          <cell r="T8">
            <v>-3.2220411885481151E-2</v>
          </cell>
          <cell r="U8">
            <v>-3.3083116251522819E-2</v>
          </cell>
          <cell r="V8">
            <v>-3.3889292433939795E-2</v>
          </cell>
          <cell r="W8">
            <v>-3.4642951088940367E-2</v>
          </cell>
        </row>
        <row r="10">
          <cell r="B10">
            <v>0</v>
          </cell>
          <cell r="C10">
            <v>-1.3103175058602902E-2</v>
          </cell>
          <cell r="D10">
            <v>-2.5293718330771459E-2</v>
          </cell>
          <cell r="E10">
            <v>-3.7065759225019444E-2</v>
          </cell>
          <cell r="F10">
            <v>-4.8519025075880844E-2</v>
          </cell>
          <cell r="G10">
            <v>-5.968851742135832E-2</v>
          </cell>
          <cell r="H10">
            <v>-7.2207376742699197E-2</v>
          </cell>
          <cell r="I10">
            <v>-8.3075289976864128E-2</v>
          </cell>
          <cell r="J10">
            <v>-9.3832129894788466E-2</v>
          </cell>
          <cell r="K10">
            <v>-0.10433019772803113</v>
          </cell>
          <cell r="L10">
            <v>-0.11435024107769766</v>
          </cell>
          <cell r="M10">
            <v>-0.1274836915707116</v>
          </cell>
          <cell r="N10">
            <v>-0.13818801340275286</v>
          </cell>
          <cell r="O10">
            <v>-0.14873245222502199</v>
          </cell>
          <cell r="P10">
            <v>-0.15939936380219388</v>
          </cell>
          <cell r="Q10">
            <v>-0.16993227183466586</v>
          </cell>
          <cell r="R10">
            <v>-0.18366530350723273</v>
          </cell>
          <cell r="S10">
            <v>-0.19435349696453097</v>
          </cell>
          <cell r="T10">
            <v>-0.20492181959166014</v>
          </cell>
          <cell r="U10">
            <v>-0.21570191795992877</v>
          </cell>
          <cell r="V10">
            <v>-0.22671936638305723</v>
          </cell>
          <cell r="W10">
            <v>-0.23730421495924151</v>
          </cell>
        </row>
      </sheetData>
      <sheetData sheetId="9">
        <row r="5">
          <cell r="B5">
            <v>42.7745723264619</v>
          </cell>
        </row>
        <row r="6">
          <cell r="B6">
            <v>39.187862756428586</v>
          </cell>
        </row>
        <row r="7">
          <cell r="B7">
            <v>3.5867095700333138</v>
          </cell>
        </row>
        <row r="13">
          <cell r="B13">
            <v>2.1378318061057509</v>
          </cell>
          <cell r="C13">
            <v>2.0105624983480843</v>
          </cell>
          <cell r="D13">
            <v>1.8908693644291665</v>
          </cell>
          <cell r="E13">
            <v>1.7783062280104838</v>
          </cell>
          <cell r="F13">
            <v>1.6724480619081268</v>
          </cell>
          <cell r="G13">
            <v>1.5728951967017812</v>
          </cell>
          <cell r="H13">
            <v>1.4792718063301635</v>
          </cell>
          <cell r="I13">
            <v>1.3912244842371992</v>
          </cell>
          <cell r="J13">
            <v>1.3084209046469664</v>
          </cell>
          <cell r="K13">
            <v>1.2305485638706211</v>
          </cell>
          <cell r="L13">
            <v>1.1573135968542014</v>
          </cell>
          <cell r="M13">
            <v>1.0884396644634617</v>
          </cell>
          <cell r="N13">
            <v>1.0236669072719506</v>
          </cell>
          <cell r="O13">
            <v>0.96275096187234566</v>
          </cell>
          <cell r="P13">
            <v>0.90546203596960972</v>
          </cell>
          <cell r="Q13">
            <v>0.85158403873879973</v>
          </cell>
          <cell r="R13">
            <v>0.80091376314110463</v>
          </cell>
          <cell r="S13">
            <v>0.75326011708983365</v>
          </cell>
          <cell r="T13">
            <v>0.70844340054428523</v>
          </cell>
          <cell r="U13">
            <v>0.66629462578449106</v>
          </cell>
          <cell r="V13">
            <v>0.62665487828436206</v>
          </cell>
          <cell r="W13">
            <v>0.58937471575544875</v>
          </cell>
        </row>
        <row r="14">
          <cell r="B14">
            <v>0</v>
          </cell>
          <cell r="C14">
            <v>0.44695062158829996</v>
          </cell>
          <cell r="D14">
            <v>0.48688286118157958</v>
          </cell>
          <cell r="E14">
            <v>0.52482295737810136</v>
          </cell>
          <cell r="F14">
            <v>0.56089648252953417</v>
          </cell>
          <cell r="G14">
            <v>0.59522148833675004</v>
          </cell>
          <cell r="H14">
            <v>0.62790896368699967</v>
          </cell>
          <cell r="I14">
            <v>0.65906326460713849</v>
          </cell>
          <cell r="J14">
            <v>0.68878251804044066</v>
          </cell>
          <cell r="K14">
            <v>0.7171590010494675</v>
          </cell>
          <cell r="L14">
            <v>0.74427949694889239</v>
          </cell>
          <cell r="M14">
            <v>0.77022562977970788</v>
          </cell>
          <cell r="N14">
            <v>0.79507417844949901</v>
          </cell>
          <cell r="O14">
            <v>0.81889737178206379</v>
          </cell>
          <cell r="P14">
            <v>0.84176316564331299</v>
          </cell>
          <cell r="Q14">
            <v>0.86373550323872383</v>
          </cell>
          <cell r="R14">
            <v>0.88487455961041395</v>
          </cell>
          <cell r="S14">
            <v>0.90523697129881553</v>
          </cell>
          <cell r="T14">
            <v>0.92487605207475165</v>
          </cell>
          <cell r="U14">
            <v>0.94384199559218684</v>
          </cell>
          <cell r="V14">
            <v>0.96218206575980614</v>
          </cell>
          <cell r="W14">
            <v>0.97994077558068304</v>
          </cell>
        </row>
        <row r="15">
          <cell r="B15">
            <v>0</v>
          </cell>
          <cell r="C15">
            <v>2.3427236567077499E-5</v>
          </cell>
          <cell r="D15">
            <v>2.7094280560021868E-5</v>
          </cell>
          <cell r="E15">
            <v>3.0557645683902259E-5</v>
          </cell>
          <cell r="F15">
            <v>3.3829553226439314E-5</v>
          </cell>
          <cell r="G15">
            <v>3.6921498488849816E-5</v>
          </cell>
          <cell r="H15">
            <v>3.9844294421591524E-5</v>
          </cell>
          <cell r="I15">
            <v>4.2608112619490105E-5</v>
          </cell>
          <cell r="J15">
            <v>4.5222521837497362E-5</v>
          </cell>
          <cell r="K15">
            <v>4.7696524178387848E-5</v>
          </cell>
          <cell r="L15">
            <v>5.003858909437373E-5</v>
          </cell>
          <cell r="M15">
            <v>5.2256685335876166E-5</v>
          </cell>
          <cell r="N15">
            <v>5.4358310972490668E-5</v>
          </cell>
          <cell r="O15">
            <v>5.6350521603494854E-5</v>
          </cell>
          <cell r="P15">
            <v>5.8239956868034985E-5</v>
          </cell>
          <cell r="Q15">
            <v>6.0032865358363814E-5</v>
          </cell>
          <cell r="R15">
            <v>6.1735128033159274E-5</v>
          </cell>
          <cell r="S15">
            <v>6.3352280222000605E-5</v>
          </cell>
          <cell r="T15">
            <v>6.4889532306499316E-5</v>
          </cell>
          <cell r="U15">
            <v>6.635178915834417E-5</v>
          </cell>
          <cell r="V15">
            <v>6.7743668409607385E-5</v>
          </cell>
          <cell r="W15">
            <v>6.9069517626051843E-5</v>
          </cell>
        </row>
        <row r="16">
          <cell r="B16">
            <v>0</v>
          </cell>
          <cell r="C16">
            <v>0.28728647349419112</v>
          </cell>
          <cell r="D16">
            <v>0.30287441563146072</v>
          </cell>
          <cell r="E16">
            <v>0.31779873571464468</v>
          </cell>
          <cell r="F16">
            <v>0.33210685472589074</v>
          </cell>
          <cell r="G16">
            <v>0.34584319464450569</v>
          </cell>
          <cell r="H16">
            <v>0.3590493762795528</v>
          </cell>
          <cell r="I16">
            <v>0.37176440399949107</v>
          </cell>
          <cell r="J16">
            <v>0.38402483823668737</v>
          </cell>
          <cell r="K16">
            <v>0.39586495658529558</v>
          </cell>
          <cell r="L16">
            <v>0.40731690425566935</v>
          </cell>
          <cell r="M16">
            <v>0.41841083459694872</v>
          </cell>
          <cell r="N16">
            <v>0.42917504035141779</v>
          </cell>
          <cell r="O16">
            <v>0.43963607625948864</v>
          </cell>
          <cell r="P16">
            <v>0.44981887359242878</v>
          </cell>
          <cell r="Q16">
            <v>0.4597468471510936</v>
          </cell>
          <cell r="R16">
            <v>0.46944199523267383</v>
          </cell>
          <cell r="S16">
            <v>0.4789249930336984</v>
          </cell>
          <cell r="T16">
            <v>0.48821527992605079</v>
          </cell>
          <cell r="U16">
            <v>0.49733114101341169</v>
          </cell>
          <cell r="V16">
            <v>0.50628978334817809</v>
          </cell>
          <cell r="W16">
            <v>0.51510740716341374</v>
          </cell>
        </row>
        <row r="17">
          <cell r="B17">
            <v>0</v>
          </cell>
          <cell r="C17">
            <v>0.4599156385393765</v>
          </cell>
          <cell r="D17">
            <v>0.4868122268085795</v>
          </cell>
          <cell r="E17">
            <v>0.51252214867173018</v>
          </cell>
          <cell r="F17">
            <v>0.53712140636241124</v>
          </cell>
          <cell r="G17">
            <v>0.56068149274913082</v>
          </cell>
          <cell r="H17">
            <v>0.5832696656481271</v>
          </cell>
          <cell r="I17">
            <v>0.60494920535079588</v>
          </cell>
          <cell r="J17">
            <v>0.62577965640401167</v>
          </cell>
          <cell r="K17">
            <v>0.64581705461669436</v>
          </cell>
          <cell r="L17">
            <v>0.66511414020518334</v>
          </cell>
          <cell r="M17">
            <v>0.68372055793301845</v>
          </cell>
          <cell r="N17">
            <v>0.70168304504735979</v>
          </cell>
          <cell r="O17">
            <v>0.71904560776428417</v>
          </cell>
          <cell r="P17">
            <v>0.73584968700835507</v>
          </cell>
          <cell r="Q17">
            <v>0.75213431406795705</v>
          </cell>
          <cell r="R17">
            <v>0.76793625678676758</v>
          </cell>
          <cell r="S17">
            <v>0.78329015687317916</v>
          </cell>
          <cell r="T17">
            <v>0.79822865887337269</v>
          </cell>
          <cell r="U17">
            <v>0.81278253131988054</v>
          </cell>
          <cell r="V17">
            <v>0.82698078053575141</v>
          </cell>
          <cell r="W17">
            <v>0.8408507575446813</v>
          </cell>
        </row>
        <row r="22">
          <cell r="B22">
            <v>0</v>
          </cell>
          <cell r="C22">
            <v>5.7511023091317031E-6</v>
          </cell>
          <cell r="D22">
            <v>5.68389866164508E-6</v>
          </cell>
          <cell r="E22">
            <v>5.6177083141140215E-6</v>
          </cell>
          <cell r="F22">
            <v>5.5525183351747894E-6</v>
          </cell>
          <cell r="G22">
            <v>5.4883158797448089E-6</v>
          </cell>
          <cell r="H22">
            <v>5.4250881914100385E-6</v>
          </cell>
          <cell r="I22">
            <v>5.3628226046954852E-6</v>
          </cell>
          <cell r="J22">
            <v>5.3015065472209063E-6</v>
          </cell>
          <cell r="K22">
            <v>5.241127541743819E-6</v>
          </cell>
          <cell r="L22">
            <v>5.1816732080919726E-6</v>
          </cell>
          <cell r="M22">
            <v>5.1231312649874863E-6</v>
          </cell>
          <cell r="N22">
            <v>5.0654895317648482E-6</v>
          </cell>
          <cell r="O22">
            <v>5.0087359299849996E-6</v>
          </cell>
          <cell r="P22">
            <v>4.9528584849477674E-6</v>
          </cell>
          <cell r="Q22">
            <v>4.8978453271048734E-6</v>
          </cell>
          <cell r="R22">
            <v>4.8436846933758287E-6</v>
          </cell>
          <cell r="S22">
            <v>4.7903649283689715E-6</v>
          </cell>
          <cell r="T22">
            <v>4.7378744855099093E-6</v>
          </cell>
          <cell r="U22">
            <v>4.6862019280796875E-6</v>
          </cell>
          <cell r="V22">
            <v>4.6353359301649334E-6</v>
          </cell>
          <cell r="W22">
            <v>4.5852652775222823E-6</v>
          </cell>
        </row>
        <row r="23">
          <cell r="B23">
            <v>0</v>
          </cell>
          <cell r="C23">
            <v>0.40413051190953092</v>
          </cell>
          <cell r="D23">
            <v>0.40337023126669447</v>
          </cell>
          <cell r="E23">
            <v>0.40261191727017093</v>
          </cell>
          <cell r="F23">
            <v>0.40185567113884879</v>
          </cell>
          <cell r="G23">
            <v>0.40110159413357122</v>
          </cell>
          <cell r="H23">
            <v>0.40034978752376232</v>
          </cell>
          <cell r="I23">
            <v>0.39960035255408821</v>
          </cell>
          <cell r="J23">
            <v>0.3988533904111804</v>
          </cell>
          <cell r="K23">
            <v>0.39810900219044898</v>
          </cell>
          <cell r="L23">
            <v>0.39736728886301154</v>
          </cell>
          <cell r="M23">
            <v>0.39662835124276408</v>
          </cell>
          <cell r="N23">
            <v>0.39589228995362336</v>
          </cell>
          <cell r="O23">
            <v>0.39515920539696109</v>
          </cell>
          <cell r="P23">
            <v>0.39442919771926066</v>
          </cell>
          <cell r="Q23">
            <v>0.39370236678001691</v>
          </cell>
          <cell r="R23">
            <v>0.39297881211990648</v>
          </cell>
          <cell r="S23">
            <v>0.39225863292925134</v>
          </cell>
          <cell r="T23">
            <v>0.39154192801679644</v>
          </cell>
          <cell r="U23">
            <v>0.39082879577882795</v>
          </cell>
          <cell r="V23">
            <v>0.39011933416865097</v>
          </cell>
          <cell r="W23">
            <v>0.38941364066644746</v>
          </cell>
        </row>
        <row r="24">
          <cell r="B24">
            <v>0</v>
          </cell>
          <cell r="C24">
            <v>1.9375418805766E-5</v>
          </cell>
          <cell r="D24">
            <v>1.9208314334970633E-5</v>
          </cell>
          <cell r="E24">
            <v>1.9042219593931185E-5</v>
          </cell>
          <cell r="F24">
            <v>1.8877147159469796E-5</v>
          </cell>
          <cell r="G24">
            <v>1.871310916047602E-5</v>
          </cell>
          <cell r="H24">
            <v>1.8550117277215896E-5</v>
          </cell>
          <cell r="I24">
            <v>1.8388182741007975E-5</v>
          </cell>
          <cell r="J24">
            <v>1.8227316334259477E-5</v>
          </cell>
          <cell r="K24">
            <v>1.8067528390857949E-5</v>
          </cell>
          <cell r="L24">
            <v>1.7908828796910684E-5</v>
          </cell>
          <cell r="M24">
            <v>1.775122699182596E-5</v>
          </cell>
          <cell r="N24">
            <v>1.7594731969728483E-5</v>
          </cell>
          <cell r="O24">
            <v>1.7439352281201843E-5</v>
          </cell>
          <cell r="P24">
            <v>1.7285096035349647E-5</v>
          </cell>
          <cell r="Q24">
            <v>1.7131970902167439E-5</v>
          </cell>
          <cell r="R24">
            <v>1.6979984115217202E-5</v>
          </cell>
          <cell r="S24">
            <v>1.6829142474594833E-5</v>
          </cell>
          <cell r="T24">
            <v>1.667945235018276E-5</v>
          </cell>
          <cell r="U24">
            <v>1.6530919685177589E-5</v>
          </cell>
          <cell r="V24">
            <v>1.6383549999883746E-5</v>
          </cell>
          <cell r="W24">
            <v>1.6237348395763652E-5</v>
          </cell>
        </row>
        <row r="25">
          <cell r="B25">
            <v>0</v>
          </cell>
          <cell r="C25">
            <v>0.27229858390353906</v>
          </cell>
          <cell r="D25">
            <v>0.27362149285488441</v>
          </cell>
          <cell r="E25">
            <v>0.27495294914869151</v>
          </cell>
          <cell r="F25">
            <v>0.27629289452433836</v>
          </cell>
          <cell r="G25">
            <v>0.27764126756826496</v>
          </cell>
          <cell r="H25">
            <v>0.27899800367673333</v>
          </cell>
          <cell r="I25">
            <v>0.28036303501982462</v>
          </cell>
          <cell r="J25">
            <v>0.28173629050673382</v>
          </cell>
          <cell r="K25">
            <v>0.28311769575244028</v>
          </cell>
          <cell r="L25">
            <v>0.28450717304581724</v>
          </cell>
          <cell r="M25">
            <v>0.2859046413192558</v>
          </cell>
          <cell r="N25">
            <v>0.2873100161198669</v>
          </cell>
          <cell r="O25">
            <v>0.28872320958234043</v>
          </cell>
          <cell r="P25">
            <v>0.29014413040352105</v>
          </cell>
          <cell r="Q25">
            <v>0.29157268381877938</v>
          </cell>
          <cell r="R25">
            <v>0.29300877158024297</v>
          </cell>
          <cell r="S25">
            <v>0.29445229193695616</v>
          </cell>
          <cell r="T25">
            <v>0.29590313961703796</v>
          </cell>
          <cell r="U25">
            <v>0.29736120581190545</v>
          </cell>
          <cell r="V25">
            <v>0.2988263781626263</v>
          </cell>
          <cell r="W25">
            <v>0.3002985407484689</v>
          </cell>
        </row>
        <row r="26">
          <cell r="B26">
            <v>0</v>
          </cell>
          <cell r="C26">
            <v>0.43199972825315408</v>
          </cell>
          <cell r="D26">
            <v>0.43223981064669331</v>
          </cell>
          <cell r="E26">
            <v>0.4324717192040729</v>
          </cell>
          <cell r="F26">
            <v>0.43269534774772117</v>
          </cell>
          <cell r="G26">
            <v>0.43291059203011645</v>
          </cell>
          <cell r="H26">
            <v>0.43311734980438921</v>
          </cell>
          <cell r="I26">
            <v>0.43331552089409447</v>
          </cell>
          <cell r="J26">
            <v>0.43350500726207841</v>
          </cell>
          <cell r="K26">
            <v>0.4336857130783488</v>
          </cell>
          <cell r="L26">
            <v>0.43385754478687361</v>
          </cell>
          <cell r="M26">
            <v>0.43402041117122431</v>
          </cell>
          <cell r="N26">
            <v>0.4341742234189821</v>
          </cell>
          <cell r="O26">
            <v>0.43431889518482547</v>
          </cell>
          <cell r="P26">
            <v>0.43445434265222271</v>
          </cell>
          <cell r="Q26">
            <v>0.43458048459364568</v>
          </cell>
          <cell r="R26">
            <v>0.43469724242923152</v>
          </cell>
          <cell r="S26">
            <v>0.43480454028381194</v>
          </cell>
          <cell r="T26">
            <v>0.43490230504223665</v>
          </cell>
          <cell r="U26">
            <v>0.434990466402916</v>
          </cell>
          <cell r="V26">
            <v>0.43506895692951109</v>
          </cell>
          <cell r="W26">
            <v>0.43513771210070085</v>
          </cell>
        </row>
        <row r="31">
          <cell r="B31">
            <v>3.1668552365068409E-2</v>
          </cell>
          <cell r="C31">
            <v>2.9406554064209382E-2</v>
          </cell>
          <cell r="D31">
            <v>2.7306126589658117E-2</v>
          </cell>
          <cell r="E31">
            <v>2.5355729175357885E-2</v>
          </cell>
          <cell r="F31">
            <v>2.3544645395592079E-2</v>
          </cell>
          <cell r="G31">
            <v>2.1862924283531905E-2</v>
          </cell>
          <cell r="H31">
            <v>2.0301325655602206E-2</v>
          </cell>
          <cell r="I31">
            <v>1.8851269341249702E-2</v>
          </cell>
          <cell r="J31">
            <v>1.7504788039156401E-2</v>
          </cell>
          <cell r="K31">
            <v>1.6254483540866279E-2</v>
          </cell>
          <cell r="L31">
            <v>1.5093486081295892E-2</v>
          </cell>
          <cell r="M31">
            <v>1.4015416592779866E-2</v>
          </cell>
          <cell r="N31">
            <v>1.3014351655256046E-2</v>
          </cell>
          <cell r="O31">
            <v>1.2084790950008861E-2</v>
          </cell>
          <cell r="P31">
            <v>1.1221627038145301E-2</v>
          </cell>
          <cell r="Q31">
            <v>1.0420117297751214E-2</v>
          </cell>
          <cell r="R31">
            <v>9.6758578655364181E-3</v>
          </cell>
          <cell r="S31">
            <v>8.9847594397909208E-3</v>
          </cell>
          <cell r="T31">
            <v>8.3430248117013842E-3</v>
          </cell>
          <cell r="U31">
            <v>7.7471280015735848E-3</v>
          </cell>
          <cell r="V31">
            <v>7.1937948853246997E-3</v>
          </cell>
          <cell r="W31">
            <v>6.679985204797575E-3</v>
          </cell>
        </row>
        <row r="32">
          <cell r="B32">
            <v>0</v>
          </cell>
          <cell r="C32">
            <v>2.434141123260057E-3</v>
          </cell>
          <cell r="D32">
            <v>4.6898357345038612E-3</v>
          </cell>
          <cell r="E32">
            <v>6.7798418585787116E-3</v>
          </cell>
          <cell r="F32">
            <v>8.7160068424999692E-3</v>
          </cell>
          <cell r="G32">
            <v>1.0509332404120334E-2</v>
          </cell>
          <cell r="H32">
            <v>1.2170035034264557E-2</v>
          </cell>
          <cell r="I32">
            <v>1.3707602084225194E-2</v>
          </cell>
          <cell r="J32">
            <v>1.5130843846808189E-2</v>
          </cell>
          <cell r="K32">
            <v>1.6447941917103935E-2</v>
          </cell>
          <cell r="L32">
            <v>1.7666494098718278E-2</v>
          </cell>
          <cell r="M32">
            <v>1.8793556102217366E-2</v>
          </cell>
          <cell r="N32">
            <v>1.9835680264914703E-2</v>
          </cell>
          <cell r="O32">
            <v>2.079895150476312E-2</v>
          </cell>
          <cell r="P32">
            <v>2.1689020705916714E-2</v>
          </cell>
          <cell r="Q32">
            <v>2.2511135719416448E-2</v>
          </cell>
          <cell r="R32">
            <v>2.3270170149349394E-2</v>
          </cell>
          <cell r="S32">
            <v>2.3970650082663754E-2</v>
          </cell>
          <cell r="T32">
            <v>2.4616778909523351E-2</v>
          </cell>
          <cell r="U32">
            <v>2.5212460370593635E-2</v>
          </cell>
          <cell r="V32">
            <v>2.5761319957909121E-2</v>
          </cell>
          <cell r="W32">
            <v>2.6266724786925932E-2</v>
          </cell>
        </row>
        <row r="33">
          <cell r="B33">
            <v>0</v>
          </cell>
          <cell r="C33">
            <v>3.4715260253841908E-7</v>
          </cell>
          <cell r="D33">
            <v>6.6651455200274836E-7</v>
          </cell>
          <cell r="E33">
            <v>9.6008898653717855E-7</v>
          </cell>
          <cell r="F33">
            <v>1.2297361883309019E-6</v>
          </cell>
          <cell r="G33">
            <v>1.4771837795892147E-6</v>
          </cell>
          <cell r="H33">
            <v>1.7040361902085904E-6</v>
          </cell>
          <cell r="I33">
            <v>1.9117834491834441E-6</v>
          </cell>
          <cell r="J33">
            <v>2.1018093480559156E-6</v>
          </cell>
          <cell r="K33">
            <v>2.2753990212691189E-6</v>
          </cell>
          <cell r="L33">
            <v>2.4337459850798311E-6</v>
          </cell>
          <cell r="M33">
            <v>2.5779586737110787E-6</v>
          </cell>
          <cell r="N33">
            <v>2.7090665086620453E-6</v>
          </cell>
          <cell r="O33">
            <v>2.8280255345270586E-6</v>
          </cell>
          <cell r="P33">
            <v>2.935723652293009E-6</v>
          </cell>
          <cell r="Q33">
            <v>3.0329854788723097E-6</v>
          </cell>
          <cell r="R33">
            <v>3.120576859574281E-6</v>
          </cell>
          <cell r="S33">
            <v>3.1992090583103078E-6</v>
          </cell>
          <cell r="T33">
            <v>3.2695426485569236E-6</v>
          </cell>
          <cell r="U33">
            <v>3.3321911264561499E-6</v>
          </cell>
          <cell r="V33">
            <v>3.3877242659052203E-6</v>
          </cell>
          <cell r="W33">
            <v>3.4366712340696021E-6</v>
          </cell>
        </row>
        <row r="34">
          <cell r="B34">
            <v>0</v>
          </cell>
          <cell r="C34">
            <v>5.5093472807955114E-3</v>
          </cell>
          <cell r="D34">
            <v>1.0651935832710038E-2</v>
          </cell>
          <cell r="E34">
            <v>1.5454135643990296E-2</v>
          </cell>
          <cell r="F34">
            <v>1.9940431953521742E-2</v>
          </cell>
          <cell r="G34">
            <v>2.4133559811990394E-2</v>
          </cell>
          <cell r="H34">
            <v>2.8054629030779567E-2</v>
          </cell>
          <cell r="I34">
            <v>3.1723240205217024E-2</v>
          </cell>
          <cell r="J34">
            <v>3.5157592449745124E-2</v>
          </cell>
          <cell r="K34">
            <v>3.8374583437047353E-2</v>
          </cell>
          <cell r="L34">
            <v>4.1389902290877661E-2</v>
          </cell>
          <cell r="M34">
            <v>4.4218115843073197E-2</v>
          </cell>
          <cell r="N34">
            <v>4.6872748728769134E-2</v>
          </cell>
          <cell r="O34">
            <v>4.9366357759977608E-2</v>
          </cell>
          <cell r="P34">
            <v>5.1710600986253769E-2</v>
          </cell>
          <cell r="Q34">
            <v>5.3916301821978964E-2</v>
          </cell>
          <cell r="R34">
            <v>5.5993508592683379E-2</v>
          </cell>
          <cell r="S34">
            <v>5.7951549827658363E-2</v>
          </cell>
          <cell r="T34">
            <v>5.9799085602735537E-2</v>
          </cell>
          <cell r="U34">
            <v>6.1544155215405336E-2</v>
          </cell>
          <cell r="V34">
            <v>6.3194221454293709E-2</v>
          </cell>
          <cell r="W34">
            <v>6.4756211706301858E-2</v>
          </cell>
        </row>
        <row r="35">
          <cell r="B35">
            <v>0</v>
          </cell>
          <cell r="C35">
            <v>3.0661572487958983E-3</v>
          </cell>
          <cell r="D35">
            <v>5.9150072720958657E-3</v>
          </cell>
          <cell r="E35">
            <v>8.5620140000347653E-3</v>
          </cell>
          <cell r="F35">
            <v>1.1021536042704311E-2</v>
          </cell>
          <cell r="G35">
            <v>1.3306905655283426E-2</v>
          </cell>
          <cell r="H35">
            <v>1.5430502063303254E-2</v>
          </cell>
          <cell r="I35">
            <v>1.7403819550888454E-2</v>
          </cell>
          <cell r="J35">
            <v>1.9237530686041476E-2</v>
          </cell>
          <cell r="K35">
            <v>2.0941545030316814E-2</v>
          </cell>
          <cell r="L35">
            <v>2.2525063655421236E-2</v>
          </cell>
          <cell r="M35">
            <v>2.3996629766236986E-2</v>
          </cell>
          <cell r="N35">
            <v>2.5364175708371975E-2</v>
          </cell>
          <cell r="O35">
            <v>2.6635066618475499E-2</v>
          </cell>
          <cell r="P35">
            <v>2.7816140957112184E-2</v>
          </cell>
          <cell r="Q35">
            <v>2.8913748146858011E-2</v>
          </cell>
          <cell r="R35">
            <v>2.9933783522377262E-2</v>
          </cell>
          <cell r="S35">
            <v>3.0881720784470157E-2</v>
          </cell>
          <cell r="T35">
            <v>3.1762642136366925E-2</v>
          </cell>
          <cell r="U35">
            <v>3.258126626780946E-2</v>
          </cell>
          <cell r="V35">
            <v>3.3341974340636807E-2</v>
          </cell>
          <cell r="W35">
            <v>3.404883411861076E-2</v>
          </cell>
        </row>
        <row r="40">
          <cell r="B40">
            <v>2.1061632537406823</v>
          </cell>
          <cell r="C40">
            <v>1.9811501931815658</v>
          </cell>
          <cell r="D40">
            <v>1.8635575539408469</v>
          </cell>
          <cell r="E40">
            <v>1.7529448811268118</v>
          </cell>
          <cell r="F40">
            <v>1.6488978639941996</v>
          </cell>
          <cell r="G40">
            <v>1.5510267841023695</v>
          </cell>
          <cell r="H40">
            <v>1.45896505558637</v>
          </cell>
          <cell r="I40">
            <v>1.3723678520733449</v>
          </cell>
          <cell r="J40">
            <v>1.2909108151012627</v>
          </cell>
          <cell r="K40">
            <v>1.2142888392022131</v>
          </cell>
          <cell r="L40">
            <v>1.1422149290996975</v>
          </cell>
          <cell r="M40">
            <v>1.0744191247394168</v>
          </cell>
          <cell r="N40">
            <v>1.0106474901271629</v>
          </cell>
          <cell r="O40">
            <v>0.95066116218640684</v>
          </cell>
          <cell r="P40">
            <v>0.8942354560729795</v>
          </cell>
          <cell r="Q40">
            <v>0.84115902359572137</v>
          </cell>
          <cell r="R40">
            <v>0.79123306159087481</v>
          </cell>
          <cell r="S40">
            <v>0.74427056728511432</v>
          </cell>
          <cell r="T40">
            <v>0.70009563785809836</v>
          </cell>
          <cell r="U40">
            <v>0.65854281158098937</v>
          </cell>
          <cell r="V40">
            <v>0.61945644806310718</v>
          </cell>
          <cell r="W40">
            <v>0.58269014528537366</v>
          </cell>
        </row>
        <row r="41">
          <cell r="B41">
            <v>0</v>
          </cell>
          <cell r="C41">
            <v>4.038596855550898E-2</v>
          </cell>
          <cell r="D41">
            <v>7.8822794180381253E-2</v>
          </cell>
          <cell r="E41">
            <v>0.11543119824935166</v>
          </cell>
          <cell r="F41">
            <v>0.15032480454818539</v>
          </cell>
          <cell r="G41">
            <v>0.18361056179905849</v>
          </cell>
          <cell r="H41">
            <v>0.21538914112897273</v>
          </cell>
          <cell r="I41">
            <v>0.24575530996882508</v>
          </cell>
          <cell r="J41">
            <v>0.27479828378245208</v>
          </cell>
          <cell r="K41">
            <v>0.30260205694191467</v>
          </cell>
          <cell r="L41">
            <v>0.32924571398716257</v>
          </cell>
          <cell r="M41">
            <v>0.35480372243472635</v>
          </cell>
          <cell r="N41">
            <v>0.37934620823096088</v>
          </cell>
          <cell r="O41">
            <v>0.40293921488033962</v>
          </cell>
          <cell r="P41">
            <v>0.42564494721813562</v>
          </cell>
          <cell r="Q41">
            <v>0.44752200073929049</v>
          </cell>
          <cell r="R41">
            <v>0.46862557734115812</v>
          </cell>
          <cell r="S41">
            <v>0.4890076882869005</v>
          </cell>
          <cell r="T41">
            <v>0.50871734514843192</v>
          </cell>
          <cell r="U41">
            <v>0.52780073944276529</v>
          </cell>
          <cell r="V41">
            <v>0.54630141163324608</v>
          </cell>
          <cell r="W41">
            <v>0.56426041012730965</v>
          </cell>
        </row>
        <row r="42">
          <cell r="B42">
            <v>0</v>
          </cell>
          <cell r="C42">
            <v>3.7046651587730792E-6</v>
          </cell>
          <cell r="D42">
            <v>7.219451673048488E-6</v>
          </cell>
          <cell r="E42">
            <v>1.0555337103433897E-5</v>
          </cell>
          <cell r="F42">
            <v>1.3722669878638611E-5</v>
          </cell>
          <cell r="G42">
            <v>1.6731205548784583E-5</v>
          </cell>
          <cell r="H42">
            <v>1.9590140954167037E-5</v>
          </cell>
          <cell r="I42">
            <v>2.2308146429298683E-5</v>
          </cell>
          <cell r="J42">
            <v>2.4893396155181969E-5</v>
          </cell>
          <cell r="K42">
            <v>2.7353596766260781E-5</v>
          </cell>
          <cell r="L42">
            <v>2.9696014312383217E-5</v>
          </cell>
          <cell r="M42">
            <v>3.192749967033913E-5</v>
          </cell>
          <cell r="N42">
            <v>3.4054512494100139E-5</v>
          </cell>
          <cell r="O42">
            <v>3.6083143787765955E-5</v>
          </cell>
          <cell r="P42">
            <v>3.8019137180392327E-5</v>
          </cell>
          <cell r="Q42">
            <v>3.9867908977324064E-5</v>
          </cell>
          <cell r="R42">
            <v>4.1634567058367793E-5</v>
          </cell>
          <cell r="S42">
            <v>4.3323928689095459E-5</v>
          </cell>
          <cell r="T42">
            <v>4.4940537307759632E-5</v>
          </cell>
          <cell r="U42">
            <v>4.6488678346710427E-5</v>
          </cell>
          <cell r="V42">
            <v>4.7972394143818414E-5</v>
          </cell>
          <cell r="W42">
            <v>4.9395497996218594E-5</v>
          </cell>
        </row>
        <row r="43">
          <cell r="B43">
            <v>0</v>
          </cell>
          <cell r="C43">
            <v>9.4785423098565774E-3</v>
          </cell>
          <cell r="D43">
            <v>1.8600986943866322E-2</v>
          </cell>
          <cell r="E43">
            <v>2.7391650921962905E-2</v>
          </cell>
          <cell r="F43">
            <v>3.5873528248030619E-2</v>
          </cell>
          <cell r="G43">
            <v>4.406836726425032E-2</v>
          </cell>
          <cell r="H43">
            <v>5.1996743572039941E-2</v>
          </cell>
          <cell r="I43">
            <v>5.9678128774449446E-2</v>
          </cell>
          <cell r="J43">
            <v>6.7130955280208418E-2</v>
          </cell>
          <cell r="K43">
            <v>7.4372677395807954E-2</v>
          </cell>
          <cell r="L43">
            <v>8.1419828918974507E-2</v>
          </cell>
          <cell r="M43">
            <v>8.8288077434619722E-2</v>
          </cell>
          <cell r="N43">
            <v>9.4992275502781762E-2</v>
          </cell>
          <cell r="O43">
            <v>0.1015465089171706</v>
          </cell>
          <cell r="P43">
            <v>0.10796414220265392</v>
          </cell>
          <cell r="Q43">
            <v>0.11425786151033522</v>
          </cell>
          <cell r="R43">
            <v>0.12043971505974747</v>
          </cell>
          <cell r="S43">
            <v>0.12652115126908384</v>
          </cell>
          <cell r="T43">
            <v>0.13251305470627728</v>
          </cell>
          <cell r="U43">
            <v>0.13842577998610092</v>
          </cell>
          <cell r="V43">
            <v>0.14426918373125805</v>
          </cell>
          <cell r="W43">
            <v>0.15005265470864301</v>
          </cell>
        </row>
        <row r="44">
          <cell r="B44">
            <v>0</v>
          </cell>
          <cell r="C44">
            <v>2.4849753037426519E-2</v>
          </cell>
          <cell r="D44">
            <v>4.8657408889790338E-2</v>
          </cell>
          <cell r="E44">
            <v>7.1488415467622538E-2</v>
          </cell>
          <cell r="F44">
            <v>9.3404522571985782E-2</v>
          </cell>
          <cell r="G44">
            <v>0.11446399506373096</v>
          </cell>
          <cell r="H44">
            <v>0.13472181378043466</v>
          </cell>
          <cell r="I44">
            <v>0.15422986490581292</v>
          </cell>
          <cell r="J44">
            <v>0.17303711845589181</v>
          </cell>
          <cell r="K44">
            <v>0.1911897965080287</v>
          </cell>
          <cell r="L44">
            <v>0.2087315317628885</v>
          </cell>
          <cell r="M44">
            <v>0.22570351699555716</v>
          </cell>
          <cell r="N44">
            <v>0.2421446459200057</v>
          </cell>
          <cell r="O44">
            <v>0.25809164596098322</v>
          </cell>
          <cell r="P44">
            <v>0.27357920339902014</v>
          </cell>
          <cell r="Q44">
            <v>0.28864008132745339</v>
          </cell>
          <cell r="R44">
            <v>0.30330523083515887</v>
          </cell>
          <cell r="S44">
            <v>0.31760389580489706</v>
          </cell>
          <cell r="T44">
            <v>0.33156371169476906</v>
          </cell>
          <cell r="U44">
            <v>0.3452107986491551</v>
          </cell>
          <cell r="V44">
            <v>0.35856984926560359</v>
          </cell>
          <cell r="W44">
            <v>0.37166421132536975</v>
          </cell>
        </row>
        <row r="50">
          <cell r="B50">
            <v>2.1378318061057509</v>
          </cell>
          <cell r="C50">
            <v>2.0105539335183531</v>
          </cell>
          <cell r="D50">
            <v>1.8908582178443802</v>
          </cell>
          <cell r="E50">
            <v>1.7782926534807797</v>
          </cell>
          <cell r="F50">
            <v>1.6724322039022188</v>
          </cell>
          <cell r="G50">
            <v>1.572877190902507</v>
          </cell>
          <cell r="H50">
            <v>1.4792517801568348</v>
          </cell>
          <cell r="I50">
            <v>1.3912025573367475</v>
          </cell>
          <cell r="J50">
            <v>1.3083971893557405</v>
          </cell>
          <cell r="K50">
            <v>1.2305231656486022</v>
          </cell>
          <cell r="L50">
            <v>1.1572866146932712</v>
          </cell>
          <cell r="M50">
            <v>1.0884111912712817</v>
          </cell>
          <cell r="N50">
            <v>1.0236370302329107</v>
          </cell>
          <cell r="O50">
            <v>0.96271976278694327</v>
          </cell>
          <cell r="P50">
            <v>0.9054295915735594</v>
          </cell>
          <cell r="Q50">
            <v>0.85155042100307343</v>
          </cell>
          <cell r="R50">
            <v>0.80087903955404771</v>
          </cell>
          <cell r="S50">
            <v>0.75322435092242357</v>
          </cell>
          <cell r="T50">
            <v>0.70840665109954271</v>
          </cell>
          <cell r="U50">
            <v>0.66625694863198426</v>
          </cell>
          <cell r="V50">
            <v>0.62661632548069934</v>
          </cell>
          <cell r="W50">
            <v>0.5893353360515925</v>
          </cell>
        </row>
        <row r="51">
          <cell r="B51">
            <v>0</v>
          </cell>
          <cell r="C51">
            <v>0.91985429261340612</v>
          </cell>
          <cell r="D51">
            <v>1.0037700459441288</v>
          </cell>
          <cell r="E51">
            <v>1.0837432142242236</v>
          </cell>
          <cell r="F51">
            <v>1.1600260584097777</v>
          </cell>
          <cell r="G51">
            <v>1.2328557644502496</v>
          </cell>
          <cell r="H51">
            <v>1.3024553609667726</v>
          </cell>
          <cell r="I51">
            <v>1.3690345810292313</v>
          </cell>
          <cell r="J51">
            <v>1.4327906714550569</v>
          </cell>
          <cell r="K51">
            <v>1.4939091528420749</v>
          </cell>
          <cell r="L51">
            <v>1.552564533350123</v>
          </cell>
          <cell r="M51">
            <v>1.6089209790608083</v>
          </cell>
          <cell r="N51">
            <v>1.66313294357085</v>
          </cell>
          <cell r="O51">
            <v>1.7153457593112957</v>
          </cell>
          <cell r="P51">
            <v>1.7656961929318331</v>
          </cell>
          <cell r="Q51">
            <v>1.814312966945778</v>
          </cell>
          <cell r="R51">
            <v>1.8613172496965757</v>
          </cell>
          <cell r="S51">
            <v>1.9068231155802022</v>
          </cell>
          <cell r="T51">
            <v>1.9509379773392168</v>
          </cell>
          <cell r="U51">
            <v>1.9937629921328868</v>
          </cell>
          <cell r="V51">
            <v>2.0353934429833433</v>
          </cell>
          <cell r="W51">
            <v>2.075919097099701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0.83172764104231978</v>
          </cell>
          <cell r="D60">
            <v>0.83172764104231978</v>
          </cell>
          <cell r="E60">
            <v>0.83172764104231989</v>
          </cell>
          <cell r="F60">
            <v>0.83172764104231989</v>
          </cell>
          <cell r="G60">
            <v>0.83172764104231989</v>
          </cell>
          <cell r="H60">
            <v>0.83172764104231989</v>
          </cell>
          <cell r="I60">
            <v>0.83172764104231989</v>
          </cell>
          <cell r="J60">
            <v>0.83172764104231989</v>
          </cell>
          <cell r="K60">
            <v>0.83172764104231989</v>
          </cell>
          <cell r="L60">
            <v>0.83172764104231989</v>
          </cell>
          <cell r="M60">
            <v>0.83172764104231989</v>
          </cell>
          <cell r="N60">
            <v>0.83172764104231989</v>
          </cell>
          <cell r="O60">
            <v>0.83172764104231989</v>
          </cell>
          <cell r="P60">
            <v>0.83172764104231989</v>
          </cell>
          <cell r="Q60">
            <v>0.83172764104231978</v>
          </cell>
          <cell r="R60">
            <v>0.83172764104231967</v>
          </cell>
          <cell r="S60">
            <v>0.83172764104231967</v>
          </cell>
          <cell r="T60">
            <v>0.83172764104231967</v>
          </cell>
          <cell r="U60">
            <v>0.83172764104231967</v>
          </cell>
          <cell r="V60">
            <v>0.83172764104231955</v>
          </cell>
          <cell r="W60">
            <v>0.83172764104231955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3.1668552365068409E-2</v>
          </cell>
          <cell r="C68">
            <v>2.9406512910420669E-2</v>
          </cell>
          <cell r="D68">
            <v>2.7306047702533479E-2</v>
          </cell>
          <cell r="E68">
            <v>2.5355615723781092E-2</v>
          </cell>
          <cell r="F68">
            <v>2.3544500314939584E-2</v>
          </cell>
          <cell r="G68">
            <v>2.1862750292443899E-2</v>
          </cell>
          <cell r="H68">
            <v>2.0301125271555046E-2</v>
          </cell>
          <cell r="I68">
            <v>1.8851044895015403E-2</v>
          </cell>
          <cell r="J68">
            <v>1.7504541688228591E-2</v>
          </cell>
          <cell r="K68">
            <v>1.6254217281926546E-2</v>
          </cell>
          <cell r="L68">
            <v>1.5093201761788936E-2</v>
          </cell>
          <cell r="M68">
            <v>1.4015115921661154E-2</v>
          </cell>
          <cell r="N68">
            <v>1.3014036212971073E-2</v>
          </cell>
          <cell r="O68">
            <v>1.2084462197758852E-2</v>
          </cell>
          <cell r="P68">
            <v>1.1221286326490363E-2</v>
          </cell>
          <cell r="Q68">
            <v>1.0419765874598195E-2</v>
          </cell>
          <cell r="R68">
            <v>9.6754968835554688E-3</v>
          </cell>
          <cell r="S68">
            <v>8.9843899633015069E-3</v>
          </cell>
          <cell r="T68">
            <v>8.3426478230656832E-3</v>
          </cell>
          <cell r="U68">
            <v>7.7467444071324205E-3</v>
          </cell>
          <cell r="V68">
            <v>7.1934055209086755E-3</v>
          </cell>
          <cell r="W68">
            <v>6.6795908408437696E-3</v>
          </cell>
        </row>
        <row r="69">
          <cell r="B69">
            <v>0</v>
          </cell>
          <cell r="C69">
            <v>5.0096253431772715E-3</v>
          </cell>
          <cell r="D69">
            <v>9.6614203046990234E-3</v>
          </cell>
          <cell r="E69">
            <v>1.3980944197540651E-2</v>
          </cell>
          <cell r="F69">
            <v>1.7991930669465018E-2</v>
          </cell>
          <cell r="G69">
            <v>2.1716418107680505E-2</v>
          </cell>
          <cell r="H69">
            <v>2.5174870728880597E-2</v>
          </cell>
          <cell r="I69">
            <v>2.8386291019994968E-2</v>
          </cell>
          <cell r="J69">
            <v>3.1368324147458312E-2</v>
          </cell>
          <cell r="K69">
            <v>3.4137354908674276E-2</v>
          </cell>
          <cell r="L69">
            <v>3.6708597758374817E-2</v>
          </cell>
          <cell r="M69">
            <v>3.9096180404525324E-2</v>
          </cell>
          <cell r="N69">
            <v>4.1313221433093641E-2</v>
          </cell>
          <cell r="O69">
            <v>4.3371902388192794E-2</v>
          </cell>
          <cell r="P69">
            <v>4.5283534703641999E-2</v>
          </cell>
          <cell r="Q69">
            <v>4.7058621853701979E-2</v>
          </cell>
          <cell r="R69">
            <v>4.8706917064471965E-2</v>
          </cell>
          <cell r="S69">
            <v>5.0237476903044094E-2</v>
          </cell>
          <cell r="T69">
            <v>5.165871103886107E-2</v>
          </cell>
          <cell r="U69">
            <v>5.297842845069111E-2</v>
          </cell>
          <cell r="V69">
            <v>5.4203880333104734E-2</v>
          </cell>
          <cell r="W69">
            <v>5.5341799938203089E-2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2.1061632537406823</v>
          </cell>
          <cell r="C77">
            <v>1.9811474206079323</v>
          </cell>
          <cell r="D77">
            <v>1.8635521701418467</v>
          </cell>
          <cell r="E77">
            <v>1.7529370377569986</v>
          </cell>
          <cell r="F77">
            <v>1.6488877035872793</v>
          </cell>
          <cell r="G77">
            <v>1.551014440610063</v>
          </cell>
          <cell r="H77">
            <v>1.4589506548852798</v>
          </cell>
          <cell r="I77">
            <v>1.372351512441732</v>
          </cell>
          <cell r="J77">
            <v>1.2908926476675118</v>
          </cell>
          <cell r="K77">
            <v>1.2142689483666758</v>
          </cell>
          <cell r="L77">
            <v>1.1421934129314824</v>
          </cell>
          <cell r="M77">
            <v>1.0743960753496207</v>
          </cell>
          <cell r="N77">
            <v>1.0106229940199396</v>
          </cell>
          <cell r="O77">
            <v>0.95063530058918444</v>
          </cell>
          <cell r="P77">
            <v>0.89420830524706907</v>
          </cell>
          <cell r="Q77">
            <v>0.84113065512847529</v>
          </cell>
          <cell r="R77">
            <v>0.7912035426704922</v>
          </cell>
          <cell r="S77">
            <v>0.74423996095912204</v>
          </cell>
          <cell r="T77">
            <v>0.700064003276477</v>
          </cell>
          <cell r="U77">
            <v>0.65851020422485185</v>
          </cell>
          <cell r="V77">
            <v>0.61942291995979071</v>
          </cell>
          <cell r="W77">
            <v>0.5826557452107487</v>
          </cell>
        </row>
        <row r="78">
          <cell r="B78">
            <v>0</v>
          </cell>
          <cell r="C78">
            <v>8.3117026227909035E-2</v>
          </cell>
          <cell r="D78">
            <v>0.16238098459710998</v>
          </cell>
          <cell r="E78">
            <v>0.23803462898436301</v>
          </cell>
          <cell r="F78">
            <v>0.31030648669799282</v>
          </cell>
          <cell r="G78">
            <v>0.3794117053002492</v>
          </cell>
          <cell r="H78">
            <v>0.44555284919557225</v>
          </cell>
          <cell r="I78">
            <v>0.50892064896691636</v>
          </cell>
          <cell r="J78">
            <v>0.56969470626527874</v>
          </cell>
          <cell r="K78">
            <v>0.62804415689108062</v>
          </cell>
          <cell r="L78">
            <v>0.68412829454942814</v>
          </cell>
          <cell r="M78">
            <v>0.73809715761396322</v>
          </cell>
          <cell r="N78">
            <v>0.79009208109543649</v>
          </cell>
          <cell r="O78">
            <v>0.84024621588078308</v>
          </cell>
          <cell r="P78">
            <v>0.88868501718587123</v>
          </cell>
          <cell r="Q78">
            <v>0.93552670404975624</v>
          </cell>
          <cell r="R78">
            <v>0.98088269158978414</v>
          </cell>
          <cell r="S78">
            <v>1.0248579976348384</v>
          </cell>
          <cell r="T78">
            <v>1.0675516252580359</v>
          </cell>
          <cell r="U78">
            <v>1.1090569226398759</v>
          </cell>
          <cell r="V78">
            <v>1.1494619216079189</v>
          </cell>
          <cell r="W78">
            <v>1.1888496561191784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-4.0384102141470162E-3</v>
          </cell>
          <cell r="D5">
            <v>-7.7953999953716208E-3</v>
          </cell>
          <cell r="E5">
            <v>-1.1291050517045787E-2</v>
          </cell>
          <cell r="F5">
            <v>-1.4544007626318897E-2</v>
          </cell>
          <cell r="G5">
            <v>-1.7571584367558662E-2</v>
          </cell>
          <cell r="H5">
            <v>-2.0389856183014279E-2</v>
          </cell>
          <cell r="I5">
            <v>-2.3013749313756965E-2</v>
          </cell>
          <cell r="J5">
            <v>-2.5457122886591396E-2</v>
          </cell>
          <cell r="K5">
            <v>-2.7732845137939145E-2</v>
          </cell>
          <cell r="L5">
            <v>-2.9852864193480426E-2</v>
          </cell>
          <cell r="M5">
            <v>-3.1828273792426913E-2</v>
          </cell>
          <cell r="N5">
            <v>-3.3669374317521636E-2</v>
          </cell>
          <cell r="O5">
            <v>-3.5385729466068841E-2</v>
          </cell>
          <cell r="P5">
            <v>-3.6986218873346591E-2</v>
          </cell>
          <cell r="Q5">
            <v>-3.8479086977514891E-2</v>
          </cell>
          <cell r="R5">
            <v>-3.9871988394481077E-2</v>
          </cell>
          <cell r="S5">
            <v>-4.1172030052008098E-2</v>
          </cell>
          <cell r="T5">
            <v>-4.2385810314544983E-2</v>
          </cell>
          <cell r="U5">
            <v>-4.3519455313724351E-2</v>
          </cell>
          <cell r="V5">
            <v>-4.4578652684118251E-2</v>
          </cell>
          <cell r="W5">
            <v>-4.5568682889587271E-2</v>
          </cell>
        </row>
        <row r="6">
          <cell r="B6">
            <v>0</v>
          </cell>
          <cell r="C6">
            <v>-3.0686592643098132E-3</v>
          </cell>
          <cell r="D6">
            <v>-5.9235874310940191E-3</v>
          </cell>
          <cell r="E6">
            <v>-8.5800368576433896E-3</v>
          </cell>
          <cell r="F6">
            <v>-1.1052169721157369E-2</v>
          </cell>
          <cell r="G6">
            <v>-1.3353135888447052E-2</v>
          </cell>
          <cell r="H6">
            <v>-1.5495145223755193E-2</v>
          </cell>
          <cell r="I6">
            <v>-1.7489534731971394E-2</v>
          </cell>
          <cell r="J6">
            <v>-1.9346830906141952E-2</v>
          </cell>
          <cell r="K6">
            <v>-2.107680762182447E-2</v>
          </cell>
          <cell r="L6">
            <v>-2.2688539896368584E-2</v>
          </cell>
          <cell r="M6">
            <v>-2.4190453808484176E-2</v>
          </cell>
          <cell r="N6">
            <v>-2.5590372852361636E-2</v>
          </cell>
          <cell r="O6">
            <v>-2.6895560981016631E-2</v>
          </cell>
          <cell r="P6">
            <v>-2.8112762575342835E-2</v>
          </cell>
          <cell r="Q6">
            <v>-2.9248239558462286E-2</v>
          </cell>
          <cell r="R6">
            <v>-3.0307805859279332E-2</v>
          </cell>
          <cell r="S6">
            <v>-3.1296859414578257E-2</v>
          </cell>
          <cell r="T6">
            <v>-3.2220411885481151E-2</v>
          </cell>
          <cell r="U6">
            <v>-3.3083116251522819E-2</v>
          </cell>
          <cell r="V6">
            <v>-3.3889292433939795E-2</v>
          </cell>
          <cell r="W6">
            <v>-3.4642951088940367E-2</v>
          </cell>
        </row>
        <row r="7">
          <cell r="B7">
            <v>0</v>
          </cell>
          <cell r="C7">
            <v>-9.6975094983720294E-4</v>
          </cell>
          <cell r="D7">
            <v>-1.8718125642776017E-3</v>
          </cell>
          <cell r="E7">
            <v>-2.7110136594023972E-3</v>
          </cell>
          <cell r="F7">
            <v>-3.4918379051615284E-3</v>
          </cell>
          <cell r="G7">
            <v>-4.2184484791116094E-3</v>
          </cell>
          <cell r="H7">
            <v>-4.8947109592590854E-3</v>
          </cell>
          <cell r="I7">
            <v>-5.5242145817855706E-3</v>
          </cell>
          <cell r="J7">
            <v>-6.1102919804494442E-3</v>
          </cell>
          <cell r="K7">
            <v>-6.6560375161146754E-3</v>
          </cell>
          <cell r="L7">
            <v>-7.1643242971118418E-3</v>
          </cell>
          <cell r="M7">
            <v>-7.6378199839427369E-3</v>
          </cell>
          <cell r="N7">
            <v>-8.0790014651599996E-3</v>
          </cell>
          <cell r="O7">
            <v>-8.4901684850522095E-3</v>
          </cell>
          <cell r="P7">
            <v>-8.8734562980037554E-3</v>
          </cell>
          <cell r="Q7">
            <v>-9.2308474190526055E-3</v>
          </cell>
          <cell r="R7">
            <v>-9.564182535201745E-3</v>
          </cell>
          <cell r="S7">
            <v>-9.8751706374298406E-3</v>
          </cell>
          <cell r="T7">
            <v>-1.0165398429063832E-2</v>
          </cell>
          <cell r="U7">
            <v>-1.0436339062201531E-2</v>
          </cell>
          <cell r="V7">
            <v>-1.0689360250178456E-2</v>
          </cell>
          <cell r="W7">
            <v>-1.0925731800646904E-2</v>
          </cell>
        </row>
        <row r="11">
          <cell r="B11">
            <v>0</v>
          </cell>
          <cell r="C11">
            <v>-0.47429045816225862</v>
          </cell>
          <cell r="D11">
            <v>-0.91554674360031207</v>
          </cell>
          <cell r="E11">
            <v>-1.3261262531133524</v>
          </cell>
          <cell r="F11">
            <v>-1.7082178858048482</v>
          </cell>
          <cell r="G11">
            <v>-2.063854078585325</v>
          </cell>
          <cell r="H11">
            <v>-2.3949219820332601</v>
          </cell>
          <cell r="I11">
            <v>-2.703173838017217</v>
          </cell>
          <cell r="J11">
            <v>-2.9902366160961287</v>
          </cell>
          <cell r="K11">
            <v>-3.2576209616421128</v>
          </cell>
          <cell r="L11">
            <v>-3.5067295048483129</v>
          </cell>
          <cell r="M11">
            <v>-3.7388645762726704</v>
          </cell>
          <cell r="N11">
            <v>-3.9552353713078263</v>
          </cell>
          <cell r="O11">
            <v>-4.1569646029392011</v>
          </cell>
          <cell r="P11">
            <v>-4.3450946793420151</v>
          </cell>
          <cell r="Q11">
            <v>-4.5205934402569223</v>
          </cell>
          <cell r="R11">
            <v>-4.6843594836598657</v>
          </cell>
          <cell r="S11">
            <v>-4.8372271119904573</v>
          </cell>
          <cell r="T11">
            <v>-4.9799709251130064</v>
          </cell>
          <cell r="U11">
            <v>-5.1133100852430946</v>
          </cell>
          <cell r="V11">
            <v>-5.2379122772704472</v>
          </cell>
          <cell r="W11">
            <v>-5.3543973862349876</v>
          </cell>
        </row>
        <row r="13">
          <cell r="B13">
            <v>0</v>
          </cell>
          <cell r="C13">
            <v>-3.0686592643098132E-3</v>
          </cell>
          <cell r="D13">
            <v>-5.9235874310940191E-3</v>
          </cell>
          <cell r="E13">
            <v>-8.5800368576433896E-3</v>
          </cell>
          <cell r="F13">
            <v>-1.1052169721157369E-2</v>
          </cell>
          <cell r="G13">
            <v>-1.3353135888447052E-2</v>
          </cell>
          <cell r="H13">
            <v>-1.5495145223755193E-2</v>
          </cell>
          <cell r="I13">
            <v>-1.7489534731971394E-2</v>
          </cell>
          <cell r="J13">
            <v>-1.9346830906141952E-2</v>
          </cell>
          <cell r="K13">
            <v>-2.107680762182447E-2</v>
          </cell>
          <cell r="L13">
            <v>-2.2688539896368584E-2</v>
          </cell>
          <cell r="M13">
            <v>-2.4190453808484176E-2</v>
          </cell>
          <cell r="N13">
            <v>-2.5590372852361636E-2</v>
          </cell>
          <cell r="O13">
            <v>-2.6895560981016631E-2</v>
          </cell>
          <cell r="P13">
            <v>-2.8112762575342835E-2</v>
          </cell>
          <cell r="Q13">
            <v>-2.9248239558462286E-2</v>
          </cell>
          <cell r="R13">
            <v>-3.0307805859279332E-2</v>
          </cell>
          <cell r="S13">
            <v>-3.1296859414578257E-2</v>
          </cell>
          <cell r="T13">
            <v>-3.2220411885481151E-2</v>
          </cell>
          <cell r="U13">
            <v>-3.3083116251522819E-2</v>
          </cell>
          <cell r="V13">
            <v>-3.3889292433939795E-2</v>
          </cell>
          <cell r="W13">
            <v>-3.4642951088940367E-2</v>
          </cell>
        </row>
      </sheetData>
      <sheetData sheetId="11">
        <row r="6">
          <cell r="B6">
            <v>8.0805221303115723E-2</v>
          </cell>
          <cell r="C6">
            <v>7.6563091594911953E-2</v>
          </cell>
          <cell r="D6">
            <v>7.2621092388682723E-2</v>
          </cell>
          <cell r="E6">
            <v>6.8957793253360697E-2</v>
          </cell>
          <cell r="F6">
            <v>6.5553294885815447E-2</v>
          </cell>
          <cell r="G6">
            <v>6.2389119744732442E-2</v>
          </cell>
          <cell r="H6">
            <v>5.9448110496231783E-2</v>
          </cell>
          <cell r="I6">
            <v>5.6714335713245106E-2</v>
          </cell>
          <cell r="J6">
            <v>5.4173002310525402E-2</v>
          </cell>
          <cell r="K6">
            <v>5.1810374234173361E-2</v>
          </cell>
          <cell r="L6">
            <v>4.9613696958929608E-2</v>
          </cell>
          <cell r="M6">
            <v>4.7571127378392933E-2</v>
          </cell>
          <cell r="N6">
            <v>4.5671668702955991E-2</v>
          </cell>
          <cell r="O6">
            <v>4.3905110007765383E-2</v>
          </cell>
          <cell r="P6">
            <v>4.2261970098562078E-2</v>
          </cell>
          <cell r="Q6">
            <v>4.0733445386983293E-2</v>
          </cell>
          <cell r="R6">
            <v>3.9311361488936561E-2</v>
          </cell>
          <cell r="S6">
            <v>3.7988128280113533E-2</v>
          </cell>
          <cell r="T6">
            <v>3.6756698161705993E-2</v>
          </cell>
          <cell r="U6">
            <v>3.5610527307025394E-2</v>
          </cell>
          <cell r="V6">
            <v>3.4543539676105392E-2</v>
          </cell>
          <cell r="W6">
            <v>3.3550093600575898E-2</v>
          </cell>
        </row>
        <row r="7">
          <cell r="B7">
            <v>8.0805221303115723E-2</v>
          </cell>
          <cell r="C7">
            <v>7.8181370638161579E-2</v>
          </cell>
          <cell r="D7">
            <v>7.5744937877846988E-2</v>
          </cell>
          <cell r="E7">
            <v>7.3482536028983456E-2</v>
          </cell>
          <cell r="F7">
            <v>7.1381734312181588E-2</v>
          </cell>
          <cell r="G7">
            <v>6.9430989860865572E-2</v>
          </cell>
          <cell r="H7">
            <v>6.7619584298929267E-2</v>
          </cell>
          <cell r="I7">
            <v>6.5937564848559851E-2</v>
          </cell>
          <cell r="J7">
            <v>6.4375689644645392E-2</v>
          </cell>
          <cell r="K7">
            <v>6.292537695529625E-2</v>
          </cell>
          <cell r="L7">
            <v>6.1578658029472051E-2</v>
          </cell>
          <cell r="M7">
            <v>6.0328133312635285E-2</v>
          </cell>
          <cell r="N7">
            <v>5.9166931789858296E-2</v>
          </cell>
          <cell r="O7">
            <v>5.8088673232993937E-2</v>
          </cell>
          <cell r="P7">
            <v>5.7087433144477034E-2</v>
          </cell>
          <cell r="Q7">
            <v>5.6157710205139912E-2</v>
          </cell>
          <cell r="R7">
            <v>5.5294396047184023E-2</v>
          </cell>
          <cell r="S7">
            <v>5.4492747186224974E-2</v>
          </cell>
          <cell r="T7">
            <v>5.3748358958191571E-2</v>
          </cell>
          <cell r="U7">
            <v>5.3057141317874833E-2</v>
          </cell>
          <cell r="V7">
            <v>5.2415296366152157E-2</v>
          </cell>
          <cell r="W7">
            <v>5.1819297482409675E-2</v>
          </cell>
        </row>
        <row r="18">
          <cell r="B18">
            <v>80805.22130311573</v>
          </cell>
          <cell r="C18">
            <v>75033.524789138028</v>
          </cell>
          <cell r="D18">
            <v>69674.091084821543</v>
          </cell>
          <cell r="E18">
            <v>64697.472865120537</v>
          </cell>
          <cell r="F18">
            <v>60076.32618511367</v>
          </cell>
          <cell r="G18">
            <v>55785.260238567971</v>
          </cell>
          <cell r="H18">
            <v>51800.697848034193</v>
          </cell>
          <cell r="I18">
            <v>48100.74591993534</v>
          </cell>
          <cell r="J18">
            <v>44665.075152863261</v>
          </cell>
          <cell r="K18">
            <v>41474.808338139665</v>
          </cell>
          <cell r="L18">
            <v>38512.416638908682</v>
          </cell>
          <cell r="M18">
            <v>35761.623277865641</v>
          </cell>
          <cell r="N18">
            <v>33207.314104433761</v>
          </cell>
          <cell r="O18">
            <v>30835.45454999982</v>
          </cell>
          <cell r="P18">
            <v>28633.012514918581</v>
          </cell>
          <cell r="Q18">
            <v>26587.886763588482</v>
          </cell>
          <cell r="R18">
            <v>24688.840434164707</v>
          </cell>
          <cell r="S18">
            <v>22925.439297578552</v>
          </cell>
          <cell r="T18">
            <v>21287.994426626814</v>
          </cell>
          <cell r="U18">
            <v>19767.508960126284</v>
          </cell>
          <cell r="V18">
            <v>18355.628669628604</v>
          </cell>
          <cell r="W18">
            <v>17044.596057084116</v>
          </cell>
        </row>
        <row r="19">
          <cell r="B19">
            <v>0</v>
          </cell>
          <cell r="C19">
            <v>1529.5668057739301</v>
          </cell>
          <cell r="D19">
            <v>2947.0013038611792</v>
          </cell>
          <cell r="E19">
            <v>4260.3203882401594</v>
          </cell>
          <cell r="F19">
            <v>5476.9687007017765</v>
          </cell>
          <cell r="G19">
            <v>6603.8595061644728</v>
          </cell>
          <cell r="H19">
            <v>7647.4126481975936</v>
          </cell>
          <cell r="I19">
            <v>8613.589793309764</v>
          </cell>
          <cell r="J19">
            <v>9507.9271576621413</v>
          </cell>
          <cell r="K19">
            <v>10335.565896033693</v>
          </cell>
          <cell r="L19">
            <v>11101.280320020926</v>
          </cell>
          <cell r="M19">
            <v>11809.504100527296</v>
          </cell>
          <cell r="N19">
            <v>12464.354598522232</v>
          </cell>
          <cell r="O19">
            <v>13069.655457765562</v>
          </cell>
          <cell r="P19">
            <v>13628.957583643498</v>
          </cell>
          <cell r="Q19">
            <v>14145.558623394812</v>
          </cell>
          <cell r="R19">
            <v>14622.521054771858</v>
          </cell>
          <cell r="S19">
            <v>15062.688982534981</v>
          </cell>
          <cell r="T19">
            <v>15468.703735079182</v>
          </cell>
          <cell r="U19">
            <v>15843.018346899113</v>
          </cell>
          <cell r="V19">
            <v>16187.911006476786</v>
          </cell>
          <cell r="W19">
            <v>16505.497543491787</v>
          </cell>
        </row>
        <row r="20">
          <cell r="B20">
            <v>0</v>
          </cell>
          <cell r="C20">
            <v>0.43577297016666522</v>
          </cell>
          <cell r="D20">
            <v>0.83666094928209023</v>
          </cell>
          <cell r="E20">
            <v>1.2051784322754946</v>
          </cell>
          <cell r="F20">
            <v>1.5436605901610221</v>
          </cell>
          <cell r="G20">
            <v>1.8542760688143569</v>
          </cell>
          <cell r="H20">
            <v>2.1390388735354682</v>
          </cell>
          <cell r="I20">
            <v>2.3998194047067312</v>
          </cell>
          <cell r="J20">
            <v>2.6383547051905665</v>
          </cell>
          <cell r="K20">
            <v>2.8562579757789148</v>
          </cell>
          <cell r="L20">
            <v>3.0550274109843758</v>
          </cell>
          <cell r="M20">
            <v>3.236054403727731</v>
          </cell>
          <cell r="N20">
            <v>3.4006311640081925</v>
          </cell>
          <cell r="O20">
            <v>3.5499577934221049</v>
          </cell>
          <cell r="P20">
            <v>3.685148854405246</v>
          </cell>
          <cell r="Q20">
            <v>3.8072394702968744</v>
          </cell>
          <cell r="R20">
            <v>3.9171909897450763</v>
          </cell>
          <cell r="S20">
            <v>4.0158962465784658</v>
          </cell>
          <cell r="T20">
            <v>4.1041844440459201</v>
          </cell>
          <cell r="U20">
            <v>4.1828256902613949</v>
          </cell>
          <cell r="V20">
            <v>4.2525352097737041</v>
          </cell>
          <cell r="W20">
            <v>4.3139772544009958</v>
          </cell>
        </row>
        <row r="21">
          <cell r="B21">
            <v>0</v>
          </cell>
          <cell r="C21">
            <v>1114.9435531130569</v>
          </cell>
          <cell r="D21">
            <v>2155.665014302595</v>
          </cell>
          <cell r="E21">
            <v>3127.5009591905259</v>
          </cell>
          <cell r="F21">
            <v>4035.406540874013</v>
          </cell>
          <cell r="G21">
            <v>4883.9827214816241</v>
          </cell>
          <cell r="H21">
            <v>5677.5015584658449</v>
          </cell>
          <cell r="I21">
            <v>6419.9296845844356</v>
          </cell>
          <cell r="J21">
            <v>7114.9501105981444</v>
          </cell>
          <cell r="K21">
            <v>7765.9824704964158</v>
          </cell>
          <cell r="L21">
            <v>8376.2018205049553</v>
          </cell>
          <cell r="M21">
            <v>8948.5560951826756</v>
          </cell>
          <cell r="N21">
            <v>9485.7823165366553</v>
          </cell>
          <cell r="O21">
            <v>9990.4216452320397</v>
          </cell>
          <cell r="P21">
            <v>10464.833356611423</v>
          </cell>
          <cell r="Q21">
            <v>10911.20781833038</v>
          </cell>
          <cell r="R21">
            <v>11331.578540929893</v>
          </cell>
          <cell r="S21">
            <v>11727.833367572381</v>
          </cell>
          <cell r="T21">
            <v>12101.724864437796</v>
          </cell>
          <cell r="U21">
            <v>12454.879968883988</v>
          </cell>
          <cell r="V21">
            <v>12788.808948396871</v>
          </cell>
          <cell r="W21">
            <v>13104.913719568684</v>
          </cell>
        </row>
        <row r="22">
          <cell r="B22">
            <v>0</v>
          </cell>
          <cell r="C22">
            <v>2923.0308880637926</v>
          </cell>
          <cell r="D22">
            <v>5638.8983201197443</v>
          </cell>
          <cell r="E22">
            <v>8162.3443794229852</v>
          </cell>
          <cell r="F22">
            <v>10507.057424854724</v>
          </cell>
          <cell r="G22">
            <v>12685.747370008223</v>
          </cell>
          <cell r="H22">
            <v>14710.2155856749</v>
          </cell>
          <cell r="I22">
            <v>16591.419809767824</v>
          </cell>
          <cell r="J22">
            <v>18339.534421288059</v>
          </cell>
          <cell r="K22">
            <v>19964.006409466951</v>
          </cell>
          <cell r="L22">
            <v>21473.607345564484</v>
          </cell>
          <cell r="M22">
            <v>22876.48164284051</v>
          </cell>
          <cell r="N22">
            <v>24180.191369820976</v>
          </cell>
          <cell r="O22">
            <v>25391.757863043382</v>
          </cell>
          <cell r="P22">
            <v>26517.700367880763</v>
          </cell>
          <cell r="Q22">
            <v>27564.071919714213</v>
          </cell>
          <cell r="R22">
            <v>28536.492662561439</v>
          </cell>
          <cell r="S22">
            <v>29440.18078818914</v>
          </cell>
          <cell r="T22">
            <v>30279.981265663147</v>
          </cell>
          <cell r="U22">
            <v>31060.392519150097</v>
          </cell>
          <cell r="V22">
            <v>31785.591200511608</v>
          </cell>
          <cell r="W22">
            <v>32459.455192764181</v>
          </cell>
        </row>
        <row r="27">
          <cell r="B27">
            <v>80805.22130311573</v>
          </cell>
          <cell r="C27">
            <v>75033.419781464618</v>
          </cell>
          <cell r="D27">
            <v>69673.889797074284</v>
          </cell>
          <cell r="E27">
            <v>64697.183382997559</v>
          </cell>
          <cell r="F27">
            <v>60075.955998497731</v>
          </cell>
          <cell r="G27">
            <v>55784.816284319328</v>
          </cell>
          <cell r="H27">
            <v>51800.186549725084</v>
          </cell>
          <cell r="I27">
            <v>48100.173224744722</v>
          </cell>
          <cell r="J27">
            <v>44664.446565834383</v>
          </cell>
          <cell r="K27">
            <v>41474.128953989071</v>
          </cell>
          <cell r="L27">
            <v>38511.69117156128</v>
          </cell>
          <cell r="M27">
            <v>35760.856087878332</v>
          </cell>
          <cell r="N27">
            <v>33206.509224458452</v>
          </cell>
          <cell r="O27">
            <v>30834.615708425703</v>
          </cell>
          <cell r="P27">
            <v>28632.143157823866</v>
          </cell>
          <cell r="Q27">
            <v>26586.990075122165</v>
          </cell>
          <cell r="R27">
            <v>24687.919355470585</v>
          </cell>
          <cell r="S27">
            <v>22924.496544365542</v>
          </cell>
          <cell r="T27">
            <v>21287.03250548229</v>
          </cell>
          <cell r="U27">
            <v>19766.530183662126</v>
          </cell>
          <cell r="V27">
            <v>18354.635170543399</v>
          </cell>
          <cell r="W27">
            <v>17043.58980121887</v>
          </cell>
        </row>
        <row r="28">
          <cell r="B28">
            <v>0</v>
          </cell>
          <cell r="C28">
            <v>3147.9508566969557</v>
          </cell>
          <cell r="D28">
            <v>6071.0480807726999</v>
          </cell>
          <cell r="E28">
            <v>8785.3526459858913</v>
          </cell>
          <cell r="F28">
            <v>11305.778313683855</v>
          </cell>
          <cell r="G28">
            <v>13646.173576546251</v>
          </cell>
          <cell r="H28">
            <v>15819.397749204189</v>
          </cell>
          <cell r="I28">
            <v>17837.391623815132</v>
          </cell>
          <cell r="J28">
            <v>19711.243078811007</v>
          </cell>
          <cell r="K28">
            <v>21451.248001307176</v>
          </cell>
          <cell r="L28">
            <v>23066.966857910764</v>
          </cell>
          <cell r="M28">
            <v>24567.277224756952</v>
          </cell>
          <cell r="N28">
            <v>25960.42256539984</v>
          </cell>
          <cell r="O28">
            <v>27254.057524568234</v>
          </cell>
          <cell r="P28">
            <v>28455.28998665317</v>
          </cell>
          <cell r="Q28">
            <v>29570.720130017751</v>
          </cell>
          <cell r="R28">
            <v>30606.476691713437</v>
          </cell>
          <cell r="S28">
            <v>31568.250641859431</v>
          </cell>
          <cell r="T28">
            <v>32461.326452709283</v>
          </cell>
          <cell r="U28">
            <v>33290.611134212711</v>
          </cell>
          <cell r="V28">
            <v>34060.661195608758</v>
          </cell>
          <cell r="W28">
            <v>34775.707681190805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23682.655716036264</v>
          </cell>
          <cell r="C37">
            <v>21991.068226593798</v>
          </cell>
          <cell r="D37">
            <v>20420.308055340429</v>
          </cell>
          <cell r="E37">
            <v>18961.744684970847</v>
          </cell>
          <cell r="F37">
            <v>17607.364063632376</v>
          </cell>
          <cell r="G37">
            <v>16349.724571678773</v>
          </cell>
          <cell r="H37">
            <v>15181.916133655979</v>
          </cell>
          <cell r="I37">
            <v>14097.5222508603</v>
          </cell>
          <cell r="J37">
            <v>13090.584745856759</v>
          </cell>
          <cell r="K37">
            <v>12155.57102524609</v>
          </cell>
          <cell r="L37">
            <v>11287.343680805594</v>
          </cell>
          <cell r="M37">
            <v>10481.132261977034</v>
          </cell>
          <cell r="N37">
            <v>9732.507064605441</v>
          </cell>
          <cell r="O37">
            <v>9037.3547919108496</v>
          </cell>
          <cell r="P37">
            <v>8391.8559539620692</v>
          </cell>
          <cell r="Q37">
            <v>7792.4638814737636</v>
          </cell>
          <cell r="R37">
            <v>7235.8852386180261</v>
          </cell>
          <cell r="S37">
            <v>6719.0619277780042</v>
          </cell>
          <cell r="T37">
            <v>6239.1542868191136</v>
          </cell>
          <cell r="U37">
            <v>5793.5254865551833</v>
          </cell>
          <cell r="V37">
            <v>5379.727042681302</v>
          </cell>
          <cell r="W37">
            <v>4995.4853625686155</v>
          </cell>
        </row>
        <row r="38">
          <cell r="B38">
            <v>0</v>
          </cell>
          <cell r="C38">
            <v>448.29038856211309</v>
          </cell>
          <cell r="D38">
            <v>863.71667756775469</v>
          </cell>
          <cell r="E38">
            <v>1248.628484243892</v>
          </cell>
          <cell r="F38">
            <v>1605.207708294776</v>
          </cell>
          <cell r="G38">
            <v>1935.4805117715334</v>
          </cell>
          <cell r="H38">
            <v>2241.3284431997636</v>
          </cell>
          <cell r="I38">
            <v>2524.4987670896144</v>
          </cell>
          <cell r="J38">
            <v>2786.6140555867933</v>
          </cell>
          <cell r="K38">
            <v>3029.1810949688429</v>
          </cell>
          <cell r="L38">
            <v>3253.5991559264144</v>
          </cell>
          <cell r="M38">
            <v>3461.1676730736503</v>
          </cell>
          <cell r="N38">
            <v>3653.093375885765</v>
          </cell>
          <cell r="O38">
            <v>3830.4969102478199</v>
          </cell>
          <cell r="P38">
            <v>3994.4189869998527</v>
          </cell>
          <cell r="Q38">
            <v>4145.8260912645983</v>
          </cell>
          <cell r="R38">
            <v>4285.6157839307907</v>
          </cell>
          <cell r="S38">
            <v>4414.6216244240859</v>
          </cell>
          <cell r="T38">
            <v>4533.6177418168754</v>
          </cell>
          <cell r="U38">
            <v>4643.3230793959883</v>
          </cell>
          <cell r="V38">
            <v>4744.4053360131256</v>
          </cell>
          <cell r="W38">
            <v>4837.4846258768421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23682.655716036264</v>
          </cell>
          <cell r="C46">
            <v>21991.037450605101</v>
          </cell>
          <cell r="D46">
            <v>20420.249061276169</v>
          </cell>
          <cell r="E46">
            <v>18961.659842613586</v>
          </cell>
          <cell r="F46">
            <v>17607.255568141187</v>
          </cell>
          <cell r="G46">
            <v>16349.594456131104</v>
          </cell>
          <cell r="H46">
            <v>15181.766280693166</v>
          </cell>
          <cell r="I46">
            <v>14097.354403500798</v>
          </cell>
          <cell r="J46">
            <v>13090.400517536456</v>
          </cell>
          <cell r="K46">
            <v>12155.371909140995</v>
          </cell>
          <cell r="L46">
            <v>11287.131058488065</v>
          </cell>
          <cell r="M46">
            <v>10480.907411453205</v>
          </cell>
          <cell r="N46">
            <v>9732.2711677779735</v>
          </cell>
          <cell r="O46">
            <v>9037.1089415081206</v>
          </cell>
          <cell r="P46">
            <v>8391.6011599718258</v>
          </cell>
          <cell r="Q46">
            <v>7792.2010771166952</v>
          </cell>
          <cell r="R46">
            <v>7235.6152858940741</v>
          </cell>
          <cell r="S46">
            <v>6718.7856226159265</v>
          </cell>
          <cell r="T46">
            <v>6238.8723638576457</v>
          </cell>
          <cell r="U46">
            <v>5793.2386235820995</v>
          </cell>
          <cell r="V46">
            <v>5379.4358647548061</v>
          </cell>
          <cell r="W46">
            <v>4995.1904458437484</v>
          </cell>
        </row>
        <row r="47">
          <cell r="B47">
            <v>0</v>
          </cell>
          <cell r="C47">
            <v>922.61162271305841</v>
          </cell>
          <cell r="D47">
            <v>1779.3224152323269</v>
          </cell>
          <cell r="E47">
            <v>2574.8395797145049</v>
          </cell>
          <cell r="F47">
            <v>3313.534089590813</v>
          </cell>
          <cell r="G47">
            <v>3999.4647059045278</v>
          </cell>
          <cell r="H47">
            <v>4636.4002781958334</v>
          </cell>
          <cell r="I47">
            <v>5227.8404524663329</v>
          </cell>
          <cell r="J47">
            <v>5777.0349000032256</v>
          </cell>
          <cell r="K47">
            <v>6287.0011727160545</v>
          </cell>
          <cell r="L47">
            <v>6760.5412830922514</v>
          </cell>
          <cell r="M47">
            <v>7200.2570998701494</v>
          </cell>
          <cell r="N47">
            <v>7608.5646440210539</v>
          </cell>
          <cell r="O47">
            <v>7987.7073635897505</v>
          </cell>
          <cell r="P47">
            <v>8339.7684603321122</v>
          </cell>
          <cell r="Q47">
            <v>8666.6823358785896</v>
          </cell>
          <cell r="R47">
            <v>8970.2452203146058</v>
          </cell>
          <cell r="S47">
            <v>9252.1250415766208</v>
          </cell>
          <cell r="T47">
            <v>9513.8705898913486</v>
          </cell>
          <cell r="U47">
            <v>9756.9200276121665</v>
          </cell>
          <cell r="V47">
            <v>9982.6087912100702</v>
          </cell>
          <cell r="W47">
            <v>10192.176928836694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0.43577297016666522</v>
          </cell>
          <cell r="D57">
            <v>0.83666094928209023</v>
          </cell>
          <cell r="E57">
            <v>1.2051784322754946</v>
          </cell>
          <cell r="F57">
            <v>1.5436605901610221</v>
          </cell>
          <cell r="G57">
            <v>1.8542760688143569</v>
          </cell>
          <cell r="H57">
            <v>2.1390388735354682</v>
          </cell>
          <cell r="I57">
            <v>2.3998194047067312</v>
          </cell>
          <cell r="J57">
            <v>2.6383547051905665</v>
          </cell>
          <cell r="K57">
            <v>2.8562579757789148</v>
          </cell>
          <cell r="L57">
            <v>3.0550274109843758</v>
          </cell>
          <cell r="M57">
            <v>3.236054403727731</v>
          </cell>
          <cell r="N57">
            <v>3.4006311640081925</v>
          </cell>
          <cell r="O57">
            <v>3.5499577934221049</v>
          </cell>
          <cell r="P57">
            <v>3.685148854405246</v>
          </cell>
          <cell r="Q57">
            <v>3.8072394702968744</v>
          </cell>
          <cell r="R57">
            <v>3.9171909897450763</v>
          </cell>
          <cell r="S57">
            <v>4.0158962465784658</v>
          </cell>
          <cell r="T57">
            <v>4.1041844440459201</v>
          </cell>
          <cell r="U57">
            <v>4.1828256902613949</v>
          </cell>
          <cell r="V57">
            <v>4.2525352097737041</v>
          </cell>
          <cell r="W57">
            <v>4.3139772544009958</v>
          </cell>
        </row>
        <row r="58">
          <cell r="B58">
            <v>0</v>
          </cell>
          <cell r="C58">
            <v>1114.9435531130569</v>
          </cell>
          <cell r="D58">
            <v>2155.665014302595</v>
          </cell>
          <cell r="E58">
            <v>3127.5009591905259</v>
          </cell>
          <cell r="F58">
            <v>4035.406540874013</v>
          </cell>
          <cell r="G58">
            <v>4883.9827214816241</v>
          </cell>
          <cell r="H58">
            <v>5677.5015584658449</v>
          </cell>
          <cell r="I58">
            <v>6419.9296845844356</v>
          </cell>
          <cell r="J58">
            <v>7114.9501105981444</v>
          </cell>
          <cell r="K58">
            <v>7765.9824704964158</v>
          </cell>
          <cell r="L58">
            <v>8376.2018205049553</v>
          </cell>
          <cell r="M58">
            <v>8948.5560951826756</v>
          </cell>
          <cell r="N58">
            <v>9485.7823165366553</v>
          </cell>
          <cell r="O58">
            <v>9990.4216452320397</v>
          </cell>
          <cell r="P58">
            <v>10464.833356611423</v>
          </cell>
          <cell r="Q58">
            <v>10911.20781833038</v>
          </cell>
          <cell r="R58">
            <v>11331.578540929893</v>
          </cell>
          <cell r="S58">
            <v>11727.833367572381</v>
          </cell>
          <cell r="T58">
            <v>12101.724864437796</v>
          </cell>
          <cell r="U58">
            <v>12454.879968883988</v>
          </cell>
          <cell r="V58">
            <v>12788.808948396871</v>
          </cell>
          <cell r="W58">
            <v>13104.913719568684</v>
          </cell>
        </row>
        <row r="59">
          <cell r="B59">
            <v>0</v>
          </cell>
          <cell r="C59">
            <v>2923.0308880637926</v>
          </cell>
          <cell r="D59">
            <v>5638.8983201197443</v>
          </cell>
          <cell r="E59">
            <v>8162.3443794229852</v>
          </cell>
          <cell r="F59">
            <v>10507.057424854724</v>
          </cell>
          <cell r="G59">
            <v>12685.747370008223</v>
          </cell>
          <cell r="H59">
            <v>14710.2155856749</v>
          </cell>
          <cell r="I59">
            <v>16591.419809767824</v>
          </cell>
          <cell r="J59">
            <v>18339.534421288059</v>
          </cell>
          <cell r="K59">
            <v>19964.006409466951</v>
          </cell>
          <cell r="L59">
            <v>21473.607345564484</v>
          </cell>
          <cell r="M59">
            <v>22876.48164284051</v>
          </cell>
          <cell r="N59">
            <v>24180.191369820976</v>
          </cell>
          <cell r="O59">
            <v>25391.757863043382</v>
          </cell>
          <cell r="P59">
            <v>26517.700367880763</v>
          </cell>
          <cell r="Q59">
            <v>27564.071919714213</v>
          </cell>
          <cell r="R59">
            <v>28536.492662561439</v>
          </cell>
          <cell r="S59">
            <v>29440.18078818914</v>
          </cell>
          <cell r="T59">
            <v>30279.981265663147</v>
          </cell>
          <cell r="U59">
            <v>31060.392519150097</v>
          </cell>
          <cell r="V59">
            <v>31785.591200511608</v>
          </cell>
          <cell r="W59">
            <v>32459.455192764181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C6">
            <v>6553.866314840674</v>
          </cell>
          <cell r="D6">
            <v>6085.7420714434556</v>
          </cell>
          <cell r="E6">
            <v>5651.0551684413686</v>
          </cell>
          <cell r="F6">
            <v>5247.4172259730294</v>
          </cell>
          <cell r="G6">
            <v>4872.6104627180939</v>
          </cell>
          <cell r="H6">
            <v>4524.5755102873281</v>
          </cell>
          <cell r="I6">
            <v>4201.4000980133842</v>
          </cell>
          <cell r="J6">
            <v>3901.3085459708213</v>
          </cell>
          <cell r="K6">
            <v>3622.6520084946851</v>
          </cell>
          <cell r="L6">
            <v>3363.8994145906322</v>
          </cell>
          <cell r="M6">
            <v>3123.6290554586139</v>
          </cell>
          <cell r="N6">
            <v>2900.520772907731</v>
          </cell>
          <cell r="O6">
            <v>2693.3487057414563</v>
          </cell>
          <cell r="P6">
            <v>2500.9745542582032</v>
          </cell>
          <cell r="Q6">
            <v>2322.3413258589976</v>
          </cell>
          <cell r="R6">
            <v>2156.4675273974594</v>
          </cell>
          <cell r="S6">
            <v>2002.4417723619345</v>
          </cell>
          <cell r="T6">
            <v>1859.4177732588996</v>
          </cell>
          <cell r="U6">
            <v>1726.6096916832732</v>
          </cell>
          <cell r="V6">
            <v>1603.2878205265588</v>
          </cell>
          <cell r="W6">
            <v>1488.774574598697</v>
          </cell>
        </row>
        <row r="7">
          <cell r="C7">
            <v>244.95940843970308</v>
          </cell>
          <cell r="D7">
            <v>471.9608802569453</v>
          </cell>
          <cell r="E7">
            <v>682.28831727220449</v>
          </cell>
          <cell r="F7">
            <v>877.1339753858191</v>
          </cell>
          <cell r="G7">
            <v>1057.6050107405715</v>
          </cell>
          <cell r="H7">
            <v>1224.7295582810002</v>
          </cell>
          <cell r="I7">
            <v>1379.4623761096966</v>
          </cell>
          <cell r="J7">
            <v>1522.6900866551232</v>
          </cell>
          <cell r="K7">
            <v>1655.2360434501886</v>
          </cell>
          <cell r="L7">
            <v>1777.8648502637325</v>
          </cell>
          <cell r="M7">
            <v>1891.2865574169484</v>
          </cell>
          <cell r="N7">
            <v>1996.1605583430598</v>
          </cell>
          <cell r="O7">
            <v>2093.0992078015688</v>
          </cell>
          <cell r="P7">
            <v>2182.6711816290244</v>
          </cell>
          <cell r="Q7">
            <v>2265.4045964881338</v>
          </cell>
          <cell r="R7">
            <v>2341.7899067583621</v>
          </cell>
          <cell r="S7">
            <v>2412.2825944866554</v>
          </cell>
          <cell r="T7">
            <v>2477.305667179905</v>
          </cell>
          <cell r="U7">
            <v>2537.2519771649422</v>
          </cell>
          <cell r="V7">
            <v>2592.4863752614642</v>
          </cell>
          <cell r="W7">
            <v>2643.3477106029077</v>
          </cell>
        </row>
        <row r="8">
          <cell r="C8">
            <v>2.5121551290024146E-2</v>
          </cell>
          <cell r="D8">
            <v>4.8232043721554638E-2</v>
          </cell>
          <cell r="E8">
            <v>6.947643353937355E-2</v>
          </cell>
          <cell r="F8">
            <v>8.8989339277485785E-2</v>
          </cell>
          <cell r="G8">
            <v>0.10689577958625658</v>
          </cell>
          <cell r="H8">
            <v>0.12331185835671482</v>
          </cell>
          <cell r="I8">
            <v>0.13834540090698602</v>
          </cell>
          <cell r="J8">
            <v>0.15209654472688416</v>
          </cell>
          <cell r="K8">
            <v>0.16465828802696905</v>
          </cell>
          <cell r="L8">
            <v>0.17611699910648679</v>
          </cell>
          <cell r="M8">
            <v>0.1865528893392879</v>
          </cell>
          <cell r="N8">
            <v>0.19604045237687229</v>
          </cell>
          <cell r="O8">
            <v>0.20464887198204723</v>
          </cell>
          <cell r="P8">
            <v>0.21244240073428225</v>
          </cell>
          <cell r="Q8">
            <v>0.21948071168775679</v>
          </cell>
          <cell r="R8">
            <v>0.22581922491444381</v>
          </cell>
          <cell r="S8">
            <v>0.23150941072653453</v>
          </cell>
          <cell r="T8">
            <v>0.23659907124433621</v>
          </cell>
          <cell r="U8">
            <v>0.24113260185675092</v>
          </cell>
          <cell r="V8">
            <v>0.24515123401092437</v>
          </cell>
          <cell r="W8">
            <v>0.24869326066502848</v>
          </cell>
        </row>
        <row r="9">
          <cell r="C9">
            <v>73.709344680059971</v>
          </cell>
          <cell r="D9">
            <v>142.51183847857493</v>
          </cell>
          <cell r="E9">
            <v>206.76028445075642</v>
          </cell>
          <cell r="F9">
            <v>266.78226966283881</v>
          </cell>
          <cell r="G9">
            <v>322.88196548067071</v>
          </cell>
          <cell r="H9">
            <v>375.34179925618326</v>
          </cell>
          <cell r="I9">
            <v>424.42400659793657</v>
          </cell>
          <cell r="J9">
            <v>470.37207275580408</v>
          </cell>
          <cell r="K9">
            <v>513.41207104058594</v>
          </cell>
          <cell r="L9">
            <v>553.7539056335886</v>
          </cell>
          <cell r="M9">
            <v>591.59246561586951</v>
          </cell>
          <cell r="N9">
            <v>627.10869655902593</v>
          </cell>
          <cell r="O9">
            <v>660.47059556643728</v>
          </cell>
          <cell r="P9">
            <v>691.83413523325146</v>
          </cell>
          <cell r="Q9">
            <v>721.34412160283273</v>
          </cell>
          <cell r="R9">
            <v>749.13499083471345</v>
          </cell>
          <cell r="S9">
            <v>775.3315489623219</v>
          </cell>
          <cell r="T9">
            <v>800.04965880604232</v>
          </cell>
          <cell r="U9">
            <v>823.39687781678572</v>
          </cell>
          <cell r="V9">
            <v>845.4730503556118</v>
          </cell>
          <cell r="W9">
            <v>866.37085766456357</v>
          </cell>
        </row>
        <row r="10">
          <cell r="C10">
            <v>185.43981048827362</v>
          </cell>
          <cell r="D10">
            <v>357.73697777730393</v>
          </cell>
          <cell r="E10">
            <v>517.82675340213177</v>
          </cell>
          <cell r="F10">
            <v>666.57753963903565</v>
          </cell>
          <cell r="G10">
            <v>804.79566528107807</v>
          </cell>
          <cell r="H10">
            <v>933.22982031713286</v>
          </cell>
          <cell r="I10">
            <v>1052.5751738780762</v>
          </cell>
          <cell r="J10">
            <v>1163.477198073525</v>
          </cell>
          <cell r="K10">
            <v>1266.5352187265137</v>
          </cell>
          <cell r="L10">
            <v>1362.3057125129405</v>
          </cell>
          <cell r="M10">
            <v>1451.3053686192291</v>
          </cell>
          <cell r="N10">
            <v>1534.0139317378066</v>
          </cell>
          <cell r="O10">
            <v>1610.8768420185556</v>
          </cell>
          <cell r="P10">
            <v>1682.3076864787868</v>
          </cell>
          <cell r="Q10">
            <v>1748.6904753383485</v>
          </cell>
          <cell r="R10">
            <v>1810.3817557845509</v>
          </cell>
          <cell r="S10">
            <v>1867.7125747783621</v>
          </cell>
          <cell r="T10">
            <v>1920.9903016839091</v>
          </cell>
          <cell r="U10">
            <v>1970.5003207331426</v>
          </cell>
          <cell r="V10">
            <v>2016.5076026223546</v>
          </cell>
          <cell r="W10">
            <v>2059.2581638731672</v>
          </cell>
        </row>
        <row r="15">
          <cell r="C15">
            <v>6553.8571428571431</v>
          </cell>
          <cell r="D15">
            <v>6085.724489795919</v>
          </cell>
          <cell r="E15">
            <v>5651.0298833819252</v>
          </cell>
          <cell r="F15">
            <v>5247.3848917117875</v>
          </cell>
          <cell r="G15">
            <v>4872.5716851609459</v>
          </cell>
          <cell r="H15">
            <v>4524.5308505065923</v>
          </cell>
          <cell r="I15">
            <v>4201.3500754704073</v>
          </cell>
          <cell r="J15">
            <v>3901.2536415082354</v>
          </cell>
          <cell r="K15">
            <v>3622.5926671147899</v>
          </cell>
          <cell r="L15">
            <v>3363.8360480351621</v>
          </cell>
          <cell r="M15">
            <v>3123.5620446040789</v>
          </cell>
          <cell r="N15">
            <v>2900.4504699895019</v>
          </cell>
          <cell r="O15">
            <v>2693.2754364188231</v>
          </cell>
          <cell r="P15">
            <v>2500.8986195317643</v>
          </cell>
          <cell r="Q15">
            <v>2322.2630038509242</v>
          </cell>
          <cell r="R15">
            <v>2156.3870750044298</v>
          </cell>
          <cell r="S15">
            <v>2002.3594267898277</v>
          </cell>
          <cell r="T15">
            <v>1859.3337534476971</v>
          </cell>
          <cell r="U15">
            <v>1726.5241996300044</v>
          </cell>
          <cell r="V15">
            <v>1603.2010425135754</v>
          </cell>
          <cell r="W15">
            <v>1488.6866823340342</v>
          </cell>
        </row>
        <row r="16">
          <cell r="C16">
            <v>504.14285714285717</v>
          </cell>
          <cell r="D16">
            <v>972.27551020408168</v>
          </cell>
          <cell r="E16">
            <v>1406.970116618076</v>
          </cell>
          <cell r="F16">
            <v>1810.6151082882134</v>
          </cell>
          <cell r="G16">
            <v>2185.4283148390555</v>
          </cell>
          <cell r="H16">
            <v>2533.4691494934086</v>
          </cell>
          <cell r="I16">
            <v>2856.649924529594</v>
          </cell>
          <cell r="J16">
            <v>3156.7463584917659</v>
          </cell>
          <cell r="K16">
            <v>3435.4073328852114</v>
          </cell>
          <cell r="L16">
            <v>3694.1639519648393</v>
          </cell>
          <cell r="M16">
            <v>3934.4379553959225</v>
          </cell>
          <cell r="N16">
            <v>4157.5495300104994</v>
          </cell>
          <cell r="O16">
            <v>4364.7245635811778</v>
          </cell>
          <cell r="P16">
            <v>4557.1013804682361</v>
          </cell>
          <cell r="Q16">
            <v>4735.7369961490758</v>
          </cell>
          <cell r="R16">
            <v>4901.6129249955702</v>
          </cell>
          <cell r="S16">
            <v>5055.6405732101721</v>
          </cell>
          <cell r="T16">
            <v>5198.6662465523023</v>
          </cell>
          <cell r="U16">
            <v>5331.4758003699944</v>
          </cell>
          <cell r="V16">
            <v>5454.7989574864232</v>
          </cell>
          <cell r="W16">
            <v>5569.313317665964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C6">
            <v>504.14285714285717</v>
          </cell>
          <cell r="D6">
            <v>468.13330820290531</v>
          </cell>
          <cell r="E6">
            <v>434.69586224596111</v>
          </cell>
          <cell r="F6">
            <v>403.64679774581202</v>
          </cell>
          <cell r="G6">
            <v>374.8155161409307</v>
          </cell>
          <cell r="H6">
            <v>348.04360447986386</v>
          </cell>
          <cell r="I6">
            <v>323.18396502052343</v>
          </cell>
          <cell r="J6">
            <v>300.100007000956</v>
          </cell>
          <cell r="K6">
            <v>278.66489614077295</v>
          </cell>
          <cell r="L6">
            <v>258.76085774962036</v>
          </cell>
          <cell r="M6">
            <v>240.2785296136166</v>
          </cell>
          <cell r="N6">
            <v>223.11636110418672</v>
          </cell>
          <cell r="O6">
            <v>207.18005520769506</v>
          </cell>
          <cell r="P6">
            <v>192.38205041010403</v>
          </cell>
          <cell r="Q6">
            <v>178.64103958987167</v>
          </cell>
          <cell r="R6">
            <v>165.88152327564268</v>
          </cell>
          <cell r="S6">
            <v>154.03339481410424</v>
          </cell>
          <cell r="T6">
            <v>143.03155516870962</v>
          </cell>
          <cell r="U6">
            <v>132.81555523277854</v>
          </cell>
          <cell r="V6">
            <v>123.32926369166238</v>
          </cell>
          <cell r="W6">
            <v>114.52055860903991</v>
          </cell>
        </row>
        <row r="7">
          <cell r="C7">
            <v>0</v>
          </cell>
          <cell r="D7">
            <v>17.497100602835935</v>
          </cell>
          <cell r="E7">
            <v>33.711491446924661</v>
          </cell>
          <cell r="F7">
            <v>48.734879805157462</v>
          </cell>
          <cell r="G7">
            <v>62.65242681327279</v>
          </cell>
          <cell r="H7">
            <v>75.543215052897963</v>
          </cell>
          <cell r="I7">
            <v>87.48068273435716</v>
          </cell>
          <cell r="J7">
            <v>98.533026864978325</v>
          </cell>
          <cell r="K7">
            <v>108.76357761822308</v>
          </cell>
          <cell r="L7">
            <v>118.23114596072776</v>
          </cell>
          <cell r="M7">
            <v>126.99034644740946</v>
          </cell>
          <cell r="N7">
            <v>135.09189695835346</v>
          </cell>
          <cell r="O7">
            <v>142.58289702450426</v>
          </cell>
          <cell r="P7">
            <v>149.50708627154063</v>
          </cell>
          <cell r="Q7">
            <v>155.90508440207319</v>
          </cell>
          <cell r="R7">
            <v>161.81461403486671</v>
          </cell>
          <cell r="S7">
            <v>167.27070762559728</v>
          </cell>
          <cell r="T7">
            <v>172.30589960618968</v>
          </cell>
          <cell r="U7">
            <v>176.95040479856465</v>
          </cell>
          <cell r="V7">
            <v>181.23228408321015</v>
          </cell>
          <cell r="W7">
            <v>185.17759823296174</v>
          </cell>
        </row>
        <row r="8">
          <cell r="C8">
            <v>0</v>
          </cell>
          <cell r="D8">
            <v>1.7943965207160104E-3</v>
          </cell>
          <cell r="E8">
            <v>3.4451459801110454E-3</v>
          </cell>
          <cell r="F8">
            <v>4.9626023956695397E-3</v>
          </cell>
          <cell r="G8">
            <v>6.35638137696327E-3</v>
          </cell>
          <cell r="H8">
            <v>7.6354128275897557E-3</v>
          </cell>
          <cell r="I8">
            <v>8.8079898826224877E-3</v>
          </cell>
          <cell r="J8">
            <v>9.8818143504990023E-3</v>
          </cell>
          <cell r="K8">
            <v>1.0864038909063154E-2</v>
          </cell>
          <cell r="L8">
            <v>1.1761306287640647E-2</v>
          </cell>
          <cell r="M8">
            <v>1.2579785650463342E-2</v>
          </cell>
          <cell r="N8">
            <v>1.3325206381377708E-2</v>
          </cell>
          <cell r="O8">
            <v>1.4002889455490877E-2</v>
          </cell>
          <cell r="P8">
            <v>1.4617776570146231E-2</v>
          </cell>
          <cell r="Q8">
            <v>1.5174457195305874E-2</v>
          </cell>
          <cell r="R8">
            <v>1.5677193691982626E-2</v>
          </cell>
          <cell r="S8">
            <v>1.6129944636745986E-2</v>
          </cell>
          <cell r="T8">
            <v>1.6536386480466753E-2</v>
          </cell>
          <cell r="U8">
            <v>1.6899933660309729E-2</v>
          </cell>
          <cell r="V8">
            <v>1.7223757275482209E-2</v>
          </cell>
          <cell r="W8">
            <v>1.7510802429351741E-2</v>
          </cell>
        </row>
        <row r="9">
          <cell r="C9">
            <v>0</v>
          </cell>
          <cell r="D9">
            <v>5.2649531914328547</v>
          </cell>
          <cell r="E9">
            <v>10.179417034183924</v>
          </cell>
          <cell r="F9">
            <v>14.768591746482601</v>
          </cell>
          <cell r="G9">
            <v>19.055876404488487</v>
          </cell>
          <cell r="H9">
            <v>23.062997534333622</v>
          </cell>
          <cell r="I9">
            <v>26.810128518298804</v>
          </cell>
          <cell r="J9">
            <v>30.316000471281182</v>
          </cell>
          <cell r="K9">
            <v>33.598005196843147</v>
          </cell>
          <cell r="L9">
            <v>36.672290788613282</v>
          </cell>
          <cell r="M9">
            <v>39.553850402399185</v>
          </cell>
          <cell r="N9">
            <v>42.256604686847822</v>
          </cell>
          <cell r="O9">
            <v>44.793478325644706</v>
          </cell>
          <cell r="P9">
            <v>47.176471111888375</v>
          </cell>
          <cell r="Q9">
            <v>49.416723945232249</v>
          </cell>
          <cell r="R9">
            <v>51.524580114488053</v>
          </cell>
          <cell r="S9">
            <v>53.509642202479533</v>
          </cell>
          <cell r="T9">
            <v>55.380824925880134</v>
          </cell>
          <cell r="U9">
            <v>57.146404200431597</v>
          </cell>
          <cell r="V9">
            <v>58.814062701198978</v>
          </cell>
          <cell r="W9">
            <v>60.390932168257983</v>
          </cell>
        </row>
        <row r="10">
          <cell r="C10">
            <v>0</v>
          </cell>
          <cell r="D10">
            <v>13.245700749162401</v>
          </cell>
          <cell r="E10">
            <v>25.552641269807424</v>
          </cell>
          <cell r="F10">
            <v>36.987625243009411</v>
          </cell>
          <cell r="G10">
            <v>47.612681402788262</v>
          </cell>
          <cell r="H10">
            <v>57.485404662934151</v>
          </cell>
          <cell r="I10">
            <v>66.659272879795211</v>
          </cell>
          <cell r="J10">
            <v>75.183940991291152</v>
          </cell>
          <cell r="K10">
            <v>83.105514148108924</v>
          </cell>
          <cell r="L10">
            <v>90.466801337608118</v>
          </cell>
          <cell r="M10">
            <v>97.307550893781467</v>
          </cell>
          <cell r="N10">
            <v>103.6646691870878</v>
          </cell>
          <cell r="O10">
            <v>109.57242369555762</v>
          </cell>
          <cell r="P10">
            <v>115.06263157275397</v>
          </cell>
          <cell r="Q10">
            <v>120.16483474848476</v>
          </cell>
          <cell r="R10">
            <v>124.90646252416775</v>
          </cell>
          <cell r="S10">
            <v>129.31298255603934</v>
          </cell>
          <cell r="T10">
            <v>133.40804105559729</v>
          </cell>
          <cell r="U10">
            <v>137.21359297742208</v>
          </cell>
          <cell r="V10">
            <v>140.75002290951019</v>
          </cell>
          <cell r="W10">
            <v>144.03625733016818</v>
          </cell>
        </row>
        <row r="15">
          <cell r="C15">
            <v>504.14285714285717</v>
          </cell>
          <cell r="D15">
            <v>468.13265306122452</v>
          </cell>
          <cell r="E15">
            <v>434.69460641399422</v>
          </cell>
          <cell r="F15">
            <v>403.64499167013753</v>
          </cell>
          <cell r="G15">
            <v>374.81320655084198</v>
          </cell>
          <cell r="H15">
            <v>348.04083465435326</v>
          </cell>
          <cell r="I15">
            <v>323.18077503618514</v>
          </cell>
          <cell r="J15">
            <v>300.09643396217194</v>
          </cell>
          <cell r="K15">
            <v>278.66097439344537</v>
          </cell>
          <cell r="L15">
            <v>258.75661907962785</v>
          </cell>
          <cell r="M15">
            <v>240.274003431083</v>
          </cell>
          <cell r="N15">
            <v>223.11157461457705</v>
          </cell>
          <cell r="O15">
            <v>207.17503357067872</v>
          </cell>
          <cell r="P15">
            <v>192.37681688705879</v>
          </cell>
          <cell r="Q15">
            <v>178.63561568084032</v>
          </cell>
          <cell r="R15">
            <v>165.87592884649459</v>
          </cell>
          <cell r="S15">
            <v>154.02764821460212</v>
          </cell>
          <cell r="T15">
            <v>143.02567334213055</v>
          </cell>
          <cell r="U15">
            <v>132.80955381769266</v>
          </cell>
          <cell r="V15">
            <v>123.32315711642889</v>
          </cell>
          <cell r="W15">
            <v>114.5143601795411</v>
          </cell>
        </row>
        <row r="16">
          <cell r="C16">
            <v>0</v>
          </cell>
          <cell r="D16">
            <v>36.010204081632658</v>
          </cell>
          <cell r="E16">
            <v>69.448250728862973</v>
          </cell>
          <cell r="F16">
            <v>100.49786547271971</v>
          </cell>
          <cell r="G16">
            <v>129.32965059201524</v>
          </cell>
          <cell r="H16">
            <v>156.10202248850396</v>
          </cell>
          <cell r="I16">
            <v>180.96208210667206</v>
          </cell>
          <cell r="J16">
            <v>204.04642318068528</v>
          </cell>
          <cell r="K16">
            <v>225.48188274941185</v>
          </cell>
          <cell r="L16">
            <v>245.3862380632294</v>
          </cell>
          <cell r="M16">
            <v>263.86885371177425</v>
          </cell>
          <cell r="N16">
            <v>281.0312825282802</v>
          </cell>
          <cell r="O16">
            <v>296.96782357217853</v>
          </cell>
          <cell r="P16">
            <v>311.76604025579843</v>
          </cell>
          <cell r="Q16">
            <v>325.50724146201685</v>
          </cell>
          <cell r="R16">
            <v>338.26692829636255</v>
          </cell>
          <cell r="S16">
            <v>350.11520892825502</v>
          </cell>
          <cell r="T16">
            <v>361.11718380072659</v>
          </cell>
          <cell r="U16">
            <v>371.33330332516442</v>
          </cell>
          <cell r="V16">
            <v>380.81970002642817</v>
          </cell>
          <cell r="W16">
            <v>389.62849696331597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C6">
            <v>9.1719835305116588E-3</v>
          </cell>
          <cell r="D6">
            <v>9.064805686194945E-3</v>
          </cell>
          <cell r="E6">
            <v>8.9592438747714623E-3</v>
          </cell>
          <cell r="F6">
            <v>8.8552774730199842E-3</v>
          </cell>
          <cell r="G6">
            <v>8.7528859953223646E-3</v>
          </cell>
          <cell r="H6">
            <v>8.652049097470969E-3</v>
          </cell>
          <cell r="I6">
            <v>8.552746580289745E-3</v>
          </cell>
          <cell r="J6">
            <v>8.454958393072181E-3</v>
          </cell>
          <cell r="K6">
            <v>8.3586646368395377E-3</v>
          </cell>
          <cell r="L6">
            <v>8.2638455674228072E-3</v>
          </cell>
          <cell r="M6">
            <v>8.1704815983718766E-3</v>
          </cell>
          <cell r="N6">
            <v>8.0785533036954425E-3</v>
          </cell>
          <cell r="O6">
            <v>7.9880414204351741E-3</v>
          </cell>
          <cell r="P6">
            <v>7.8989268510777835E-3</v>
          </cell>
          <cell r="Q6">
            <v>7.8111906658085203E-3</v>
          </cell>
          <cell r="R6">
            <v>7.7248141046097904E-3</v>
          </cell>
          <cell r="S6">
            <v>7.6397785792084909E-3</v>
          </cell>
          <cell r="T6">
            <v>7.5560656748756743E-3</v>
          </cell>
          <cell r="U6">
            <v>7.4736571520822468E-3</v>
          </cell>
          <cell r="V6">
            <v>7.3925349480142748E-3</v>
          </cell>
          <cell r="W6">
            <v>7.3126811779515924E-3</v>
          </cell>
        </row>
        <row r="7">
          <cell r="C7">
            <v>244.95940843970308</v>
          </cell>
          <cell r="D7">
            <v>244.49857242007818</v>
          </cell>
          <cell r="E7">
            <v>244.03892846218386</v>
          </cell>
          <cell r="F7">
            <v>243.58053791877208</v>
          </cell>
          <cell r="G7">
            <v>243.12346216802516</v>
          </cell>
          <cell r="H7">
            <v>242.6677625933267</v>
          </cell>
          <cell r="I7">
            <v>242.21350056305346</v>
          </cell>
          <cell r="J7">
            <v>241.76073741040508</v>
          </cell>
          <cell r="K7">
            <v>241.30953441328847</v>
          </cell>
          <cell r="L7">
            <v>240.85995277427185</v>
          </cell>
          <cell r="M7">
            <v>240.41205360062526</v>
          </cell>
          <cell r="N7">
            <v>239.96589788446482</v>
          </cell>
          <cell r="O7">
            <v>239.5215464830134</v>
          </cell>
          <cell r="P7">
            <v>239.07906009899605</v>
          </cell>
          <cell r="Q7">
            <v>238.63849926118266</v>
          </cell>
          <cell r="R7">
            <v>238.1999243050949</v>
          </cell>
          <cell r="S7">
            <v>237.76339535389073</v>
          </cell>
          <cell r="T7">
            <v>237.32897229943924</v>
          </cell>
          <cell r="U7">
            <v>236.89671478360202</v>
          </cell>
          <cell r="V7">
            <v>236.46668217973237</v>
          </cell>
          <cell r="W7">
            <v>236.03893357440506</v>
          </cell>
        </row>
        <row r="8">
          <cell r="C8">
            <v>2.5121551290024146E-2</v>
          </cell>
          <cell r="D8">
            <v>2.4904888952246504E-2</v>
          </cell>
          <cell r="E8">
            <v>2.4689535797929964E-2</v>
          </cell>
          <cell r="F8">
            <v>2.4475508133781777E-2</v>
          </cell>
          <cell r="G8">
            <v>2.4262821685734067E-2</v>
          </cell>
          <cell r="H8">
            <v>2.4051491598048001E-2</v>
          </cell>
          <cell r="I8">
            <v>2.3841532432893699E-2</v>
          </cell>
          <cell r="J8">
            <v>2.3632958170397157E-2</v>
          </cell>
          <cell r="K8">
            <v>2.3425782209148031E-2</v>
          </cell>
          <cell r="L8">
            <v>2.3220017367158358E-2</v>
          </cell>
          <cell r="M8">
            <v>2.301567588326444E-2</v>
          </cell>
          <cell r="N8">
            <v>2.2812769418962094E-2</v>
          </cell>
          <cell r="O8">
            <v>2.2611309060665819E-2</v>
          </cell>
          <cell r="P8">
            <v>2.2411305322381243E-2</v>
          </cell>
          <cell r="Q8">
            <v>2.221276814878044E-2</v>
          </cell>
          <cell r="R8">
            <v>2.2015706918669633E-2</v>
          </cell>
          <cell r="S8">
            <v>2.1820130448836704E-2</v>
          </cell>
          <cell r="T8">
            <v>2.1626046998268457E-2</v>
          </cell>
          <cell r="U8">
            <v>2.1433464272724433E-2</v>
          </cell>
          <cell r="V8">
            <v>2.1242389429655634E-2</v>
          </cell>
          <cell r="W8">
            <v>2.1052829083455848E-2</v>
          </cell>
        </row>
        <row r="9">
          <cell r="C9">
            <v>73.709344680059971</v>
          </cell>
          <cell r="D9">
            <v>74.067446989947825</v>
          </cell>
          <cell r="E9">
            <v>74.427863006365413</v>
          </cell>
          <cell r="F9">
            <v>74.790576958565012</v>
          </cell>
          <cell r="G9">
            <v>75.155572222320387</v>
          </cell>
          <cell r="H9">
            <v>75.522831309846183</v>
          </cell>
          <cell r="I9">
            <v>75.892335860052157</v>
          </cell>
          <cell r="J9">
            <v>76.264066629148729</v>
          </cell>
          <cell r="K9">
            <v>76.638003481624949</v>
          </cell>
          <cell r="L9">
            <v>77.014125381615884</v>
          </cell>
          <cell r="M9">
            <v>77.392410384680105</v>
          </cell>
          <cell r="N9">
            <v>77.772835630004224</v>
          </cell>
          <cell r="O9">
            <v>78.15537733305608</v>
          </cell>
          <cell r="P9">
            <v>78.540010778702552</v>
          </cell>
          <cell r="Q9">
            <v>78.926710314813448</v>
          </cell>
          <cell r="R9">
            <v>79.315449346368723</v>
          </cell>
          <cell r="S9">
            <v>79.706200330087938</v>
          </cell>
          <cell r="T9">
            <v>80.098934769600476</v>
          </cell>
          <cell r="U9">
            <v>80.493623211174977</v>
          </cell>
          <cell r="V9">
            <v>80.890235240025021</v>
          </cell>
          <cell r="W9">
            <v>81.288739477209745</v>
          </cell>
        </row>
        <row r="10">
          <cell r="C10">
            <v>185.43981048827362</v>
          </cell>
          <cell r="D10">
            <v>185.54286803819272</v>
          </cell>
          <cell r="E10">
            <v>185.64241689463523</v>
          </cell>
          <cell r="F10">
            <v>185.73841147991331</v>
          </cell>
          <cell r="G10">
            <v>185.83080704483061</v>
          </cell>
          <cell r="H10">
            <v>185.91955969898888</v>
          </cell>
          <cell r="I10">
            <v>186.00462644073846</v>
          </cell>
          <cell r="J10">
            <v>186.08596518673983</v>
          </cell>
          <cell r="K10">
            <v>186.16353480109771</v>
          </cell>
          <cell r="L10">
            <v>186.23729512403489</v>
          </cell>
          <cell r="M10">
            <v>186.30720700007015</v>
          </cell>
          <cell r="N10">
            <v>186.3732323056654</v>
          </cell>
          <cell r="O10">
            <v>186.43533397630645</v>
          </cell>
          <cell r="P10">
            <v>186.49347603298511</v>
          </cell>
          <cell r="Q10">
            <v>186.54762360804651</v>
          </cell>
          <cell r="R10">
            <v>186.59774297037023</v>
          </cell>
          <cell r="S10">
            <v>186.64380154985045</v>
          </cell>
          <cell r="T10">
            <v>186.68576796114434</v>
          </cell>
          <cell r="U10">
            <v>186.72361202665539</v>
          </cell>
          <cell r="V10">
            <v>186.75730479872209</v>
          </cell>
          <cell r="W10">
            <v>186.78681858098088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504.14285714285717</v>
          </cell>
          <cell r="D16">
            <v>504.14285714285717</v>
          </cell>
          <cell r="E16">
            <v>504.14285714285722</v>
          </cell>
          <cell r="F16">
            <v>504.14285714285722</v>
          </cell>
          <cell r="G16">
            <v>504.14285714285722</v>
          </cell>
          <cell r="H16">
            <v>504.14285714285722</v>
          </cell>
          <cell r="I16">
            <v>504.14285714285722</v>
          </cell>
          <cell r="J16">
            <v>504.14285714285722</v>
          </cell>
          <cell r="K16">
            <v>504.14285714285722</v>
          </cell>
          <cell r="L16">
            <v>504.14285714285722</v>
          </cell>
          <cell r="M16">
            <v>504.14285714285722</v>
          </cell>
          <cell r="N16">
            <v>504.14285714285722</v>
          </cell>
          <cell r="O16">
            <v>504.14285714285722</v>
          </cell>
          <cell r="P16">
            <v>504.14285714285722</v>
          </cell>
          <cell r="Q16">
            <v>504.14285714285717</v>
          </cell>
          <cell r="R16">
            <v>504.14285714285711</v>
          </cell>
          <cell r="S16">
            <v>504.14285714285711</v>
          </cell>
          <cell r="T16">
            <v>504.14285714285711</v>
          </cell>
          <cell r="U16">
            <v>504.14285714285711</v>
          </cell>
          <cell r="V16">
            <v>504.14285714285705</v>
          </cell>
          <cell r="W16">
            <v>504.14285714285705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1904</v>
          </cell>
        </row>
      </sheetData>
      <sheetData sheetId="3"/>
      <sheetData sheetId="4"/>
      <sheetData sheetId="5"/>
      <sheetData sheetId="6"/>
      <sheetData sheetId="7">
        <row r="5">
          <cell r="B5">
            <v>0.81354446047715001</v>
          </cell>
        </row>
        <row r="6">
          <cell r="B6">
            <v>-0.44285137556329823</v>
          </cell>
        </row>
        <row r="7">
          <cell r="B7">
            <v>0.37069308491385228</v>
          </cell>
        </row>
        <row r="12">
          <cell r="B12">
            <v>0</v>
          </cell>
          <cell r="C12">
            <v>-3.8755359959406479E-3</v>
          </cell>
          <cell r="D12">
            <v>-7.4827354302221E-3</v>
          </cell>
          <cell r="E12">
            <v>-1.0967686708704665E-2</v>
          </cell>
          <cell r="F12">
            <v>-1.4359871187216062E-2</v>
          </cell>
          <cell r="G12">
            <v>-1.7669631918152181E-2</v>
          </cell>
          <cell r="H12">
            <v>-2.1380525253698018E-2</v>
          </cell>
          <cell r="I12">
            <v>-2.4604275788104941E-2</v>
          </cell>
          <cell r="J12">
            <v>-2.7796748843528153E-2</v>
          </cell>
          <cell r="K12">
            <v>-3.0914193384356834E-2</v>
          </cell>
          <cell r="L12">
            <v>-3.3891605750585842E-2</v>
          </cell>
          <cell r="M12">
            <v>-3.7793623673318219E-2</v>
          </cell>
          <cell r="N12">
            <v>-4.0977432596085536E-2</v>
          </cell>
          <cell r="O12">
            <v>-4.4115596627517031E-2</v>
          </cell>
          <cell r="P12">
            <v>-4.7291880341063693E-2</v>
          </cell>
          <cell r="Q12">
            <v>-5.0430227206434919E-2</v>
          </cell>
          <cell r="R12">
            <v>-5.4520355363560896E-2</v>
          </cell>
          <cell r="S12">
            <v>-5.7708766772931734E-2</v>
          </cell>
          <cell r="T12">
            <v>-6.0863488946370531E-2</v>
          </cell>
          <cell r="U12">
            <v>-6.4083043528199171E-2</v>
          </cell>
          <cell r="V12">
            <v>-6.7375103649827253E-2</v>
          </cell>
          <cell r="W12">
            <v>-7.0540600264350495E-2</v>
          </cell>
        </row>
        <row r="13">
          <cell r="B13">
            <v>0</v>
          </cell>
          <cell r="C13">
            <v>7.852393012259995E-2</v>
          </cell>
          <cell r="D13">
            <v>7.5808816265825807E-2</v>
          </cell>
          <cell r="E13">
            <v>7.3221441431404966E-2</v>
          </cell>
          <cell r="F13">
            <v>7.0754467369985141E-2</v>
          </cell>
          <cell r="G13">
            <v>6.8400939780980274E-2</v>
          </cell>
          <cell r="H13">
            <v>6.6154269936553822E-2</v>
          </cell>
          <cell r="I13">
            <v>6.400821705755988E-2</v>
          </cell>
          <cell r="J13">
            <v>6.1956871423284543E-2</v>
          </cell>
          <cell r="K13">
            <v>5.9994638195903671E-2</v>
          </cell>
          <cell r="L13">
            <v>5.8116221939854329E-2</v>
          </cell>
          <cell r="M13">
            <v>5.6316611815773632E-2</v>
          </cell>
          <cell r="N13">
            <v>5.4591067428290785E-2</v>
          </cell>
          <cell r="O13">
            <v>5.2935105306709973E-2</v>
          </cell>
          <cell r="P13">
            <v>5.1344485997520395E-2</v>
          </cell>
          <cell r="Q13">
            <v>4.9815201747657079E-2</v>
          </cell>
          <cell r="R13">
            <v>4.8343464757533372E-2</v>
          </cell>
          <cell r="S13">
            <v>4.6925695983034421E-2</v>
          </cell>
          <cell r="T13">
            <v>4.5558514465908528E-2</v>
          </cell>
          <cell r="U13">
            <v>4.4238727172291603E-2</v>
          </cell>
          <cell r="V13">
            <v>4.2963319319463622E-2</v>
          </cell>
          <cell r="W13">
            <v>4.1729445171322044E-2</v>
          </cell>
        </row>
        <row r="14">
          <cell r="B14">
            <v>0</v>
          </cell>
          <cell r="C14">
            <v>7.4648394126659301E-2</v>
          </cell>
          <cell r="D14">
            <v>6.8326080835603709E-2</v>
          </cell>
          <cell r="E14">
            <v>6.2253754722700297E-2</v>
          </cell>
          <cell r="F14">
            <v>5.6394596182769083E-2</v>
          </cell>
          <cell r="G14">
            <v>5.073130786282809E-2</v>
          </cell>
          <cell r="H14">
            <v>4.4773744682855804E-2</v>
          </cell>
          <cell r="I14">
            <v>3.9403941269454942E-2</v>
          </cell>
          <cell r="J14">
            <v>3.416012257975639E-2</v>
          </cell>
          <cell r="K14">
            <v>2.9080444811546837E-2</v>
          </cell>
          <cell r="L14">
            <v>2.4224616189268487E-2</v>
          </cell>
          <cell r="M14">
            <v>1.8522988142455413E-2</v>
          </cell>
          <cell r="N14">
            <v>1.3613634832205249E-2</v>
          </cell>
          <cell r="O14">
            <v>8.8195086791929417E-3</v>
          </cell>
          <cell r="P14">
            <v>4.0526056564567023E-3</v>
          </cell>
          <cell r="Q14">
            <v>-6.1502545877784032E-4</v>
          </cell>
          <cell r="R14">
            <v>-6.1768906060275242E-3</v>
          </cell>
          <cell r="S14">
            <v>-1.0783070789897313E-2</v>
          </cell>
          <cell r="T14">
            <v>-1.5304974480462002E-2</v>
          </cell>
          <cell r="U14">
            <v>-1.9844316355907568E-2</v>
          </cell>
          <cell r="V14">
            <v>-2.4411784330363631E-2</v>
          </cell>
          <cell r="W14">
            <v>-2.8811155093028451E-2</v>
          </cell>
        </row>
      </sheetData>
      <sheetData sheetId="8">
        <row r="4">
          <cell r="B4">
            <v>-0.44285137556329823</v>
          </cell>
        </row>
        <row r="8">
          <cell r="B8">
            <v>0</v>
          </cell>
          <cell r="C8">
            <v>-9.0761967118047971E-4</v>
          </cell>
          <cell r="D8">
            <v>-1.7523970562581031E-3</v>
          </cell>
          <cell r="E8">
            <v>-2.5388163677557093E-3</v>
          </cell>
          <cell r="F8">
            <v>-3.2710412727143651E-3</v>
          </cell>
          <cell r="G8">
            <v>-3.9529377892957903E-3</v>
          </cell>
          <cell r="H8">
            <v>-4.5880955480038666E-3</v>
          </cell>
          <cell r="I8">
            <v>-5.1798475343378825E-3</v>
          </cell>
          <cell r="J8">
            <v>-5.7312884213460112E-3</v>
          </cell>
          <cell r="K8">
            <v>-6.24529159279936E-3</v>
          </cell>
          <cell r="L8">
            <v>-6.7245249505130632E-3</v>
          </cell>
          <cell r="M8">
            <v>-7.1714655926600037E-3</v>
          </cell>
          <cell r="N8">
            <v>-7.5884134437195433E-3</v>
          </cell>
          <cell r="O8">
            <v>-7.9775039109434044E-3</v>
          </cell>
          <cell r="P8">
            <v>-8.3407196368719041E-3</v>
          </cell>
          <cell r="Q8">
            <v>-8.6799014124672846E-3</v>
          </cell>
          <cell r="R8">
            <v>-8.99675831081863E-3</v>
          </cell>
          <cell r="S8">
            <v>-9.2928770970904569E-3</v>
          </cell>
          <cell r="T8">
            <v>-9.5697309664104606E-3</v>
          </cell>
          <cell r="U8">
            <v>-9.8286876576992605E-3</v>
          </cell>
          <cell r="V8">
            <v>-1.0071016988016032E-2</v>
          </cell>
          <cell r="W8">
            <v>-1.0297897848810291E-2</v>
          </cell>
        </row>
        <row r="10">
          <cell r="B10">
            <v>0</v>
          </cell>
          <cell r="C10">
            <v>-3.8755359959406479E-3</v>
          </cell>
          <cell r="D10">
            <v>-7.4827354302221E-3</v>
          </cell>
          <cell r="E10">
            <v>-1.0967686708704665E-2</v>
          </cell>
          <cell r="F10">
            <v>-1.4359871187216062E-2</v>
          </cell>
          <cell r="G10">
            <v>-1.7669631918152181E-2</v>
          </cell>
          <cell r="H10">
            <v>-2.1380525253698018E-2</v>
          </cell>
          <cell r="I10">
            <v>-2.4604275788104941E-2</v>
          </cell>
          <cell r="J10">
            <v>-2.7796748843528153E-2</v>
          </cell>
          <cell r="K10">
            <v>-3.0914193384356834E-2</v>
          </cell>
          <cell r="L10">
            <v>-3.3891605750585842E-2</v>
          </cell>
          <cell r="M10">
            <v>-3.7793623673318219E-2</v>
          </cell>
          <cell r="N10">
            <v>-4.0977432596085536E-2</v>
          </cell>
          <cell r="O10">
            <v>-4.4115596627517031E-2</v>
          </cell>
          <cell r="P10">
            <v>-4.7291880341063693E-2</v>
          </cell>
          <cell r="Q10">
            <v>-5.0430227206434919E-2</v>
          </cell>
          <cell r="R10">
            <v>-5.4520355363560896E-2</v>
          </cell>
          <cell r="S10">
            <v>-5.7708766772931734E-2</v>
          </cell>
          <cell r="T10">
            <v>-6.0863488946370531E-2</v>
          </cell>
          <cell r="U10">
            <v>-6.4083043528199171E-2</v>
          </cell>
          <cell r="V10">
            <v>-6.7375103649827253E-2</v>
          </cell>
          <cell r="W10">
            <v>-7.0540600264350495E-2</v>
          </cell>
        </row>
      </sheetData>
      <sheetData sheetId="9">
        <row r="5">
          <cell r="B5">
            <v>12.587056354638122</v>
          </cell>
        </row>
        <row r="6">
          <cell r="B6">
            <v>11.773511894160972</v>
          </cell>
        </row>
        <row r="7">
          <cell r="B7">
            <v>0.81354446047715001</v>
          </cell>
        </row>
        <row r="13">
          <cell r="B13">
            <v>0.66954249848790159</v>
          </cell>
          <cell r="C13">
            <v>0.62969919280366204</v>
          </cell>
          <cell r="D13">
            <v>0.5922270528973782</v>
          </cell>
          <cell r="E13">
            <v>0.55698599185964492</v>
          </cell>
          <cell r="F13">
            <v>0.52384309069974977</v>
          </cell>
          <cell r="G13">
            <v>0.49267335501651649</v>
          </cell>
          <cell r="H13">
            <v>0.46335924212462987</v>
          </cell>
          <cell r="I13">
            <v>0.43579021642743931</v>
          </cell>
          <cell r="J13">
            <v>0.40986233134689321</v>
          </cell>
          <cell r="K13">
            <v>0.38547783622244103</v>
          </cell>
          <cell r="L13">
            <v>0.36254480668584904</v>
          </cell>
          <cell r="M13">
            <v>0.34097679710828394</v>
          </cell>
          <cell r="N13">
            <v>0.32069251380006453</v>
          </cell>
          <cell r="O13">
            <v>0.30161550772247891</v>
          </cell>
          <cell r="P13">
            <v>0.28367388554533735</v>
          </cell>
          <cell r="Q13">
            <v>0.26680003795373847</v>
          </cell>
          <cell r="R13">
            <v>0.25093038417315466</v>
          </cell>
          <cell r="S13">
            <v>0.23600513174363699</v>
          </cell>
          <cell r="T13">
            <v>0.22196805063193392</v>
          </cell>
          <cell r="U13">
            <v>0.20876626082483771</v>
          </cell>
          <cell r="V13">
            <v>0.19635003259832506</v>
          </cell>
          <cell r="W13">
            <v>0.18467259870524008</v>
          </cell>
        </row>
        <row r="14">
          <cell r="B14">
            <v>0</v>
          </cell>
          <cell r="C14">
            <v>0.10987418852573899</v>
          </cell>
          <cell r="D14">
            <v>0.12096513153025006</v>
          </cell>
          <cell r="E14">
            <v>0.13149019877962642</v>
          </cell>
          <cell r="F14">
            <v>0.14148471156232606</v>
          </cell>
          <cell r="G14">
            <v>0.15098187749292985</v>
          </cell>
          <cell r="H14">
            <v>0.16001291878789409</v>
          </cell>
          <cell r="I14">
            <v>0.16860719275368147</v>
          </cell>
          <cell r="J14">
            <v>0.17679230496238305</v>
          </cell>
          <cell r="K14">
            <v>0.18459421556082975</v>
          </cell>
          <cell r="L14">
            <v>0.1920373391318731</v>
          </cell>
          <cell r="M14">
            <v>0.19914463850087666</v>
          </cell>
          <cell r="N14">
            <v>0.2059377128564007</v>
          </cell>
          <cell r="O14">
            <v>0.21243688053148341</v>
          </cell>
          <cell r="P14">
            <v>0.21866125677073062</v>
          </cell>
          <cell r="Q14">
            <v>0.22462882678854043</v>
          </cell>
          <cell r="R14">
            <v>0.23035651440512112</v>
          </cell>
          <cell r="S14">
            <v>0.23586024652944532</v>
          </cell>
          <cell r="T14">
            <v>0.24115501374183834</v>
          </cell>
          <cell r="U14">
            <v>0.24625492721346601</v>
          </cell>
          <cell r="V14">
            <v>0.25117327218550362</v>
          </cell>
          <cell r="W14">
            <v>0.2559225582171657</v>
          </cell>
        </row>
        <row r="15">
          <cell r="B15">
            <v>0</v>
          </cell>
          <cell r="C15">
            <v>7.057390197972317E-6</v>
          </cell>
          <cell r="D15">
            <v>8.1356996725129415E-6</v>
          </cell>
          <cell r="E15">
            <v>9.1545638200030561E-6</v>
          </cell>
          <cell r="F15">
            <v>1.0117551391149046E-5</v>
          </cell>
          <cell r="G15">
            <v>1.1028018918271507E-5</v>
          </cell>
          <cell r="H15">
            <v>1.1889123487768921E-5</v>
          </cell>
          <cell r="I15">
            <v>1.2703834738661062E-5</v>
          </cell>
          <cell r="J15">
            <v>1.3474946134541359E-5</v>
          </cell>
          <cell r="K15">
            <v>1.4205085553343493E-5</v>
          </cell>
          <cell r="L15">
            <v>1.4896725236586518E-5</v>
          </cell>
          <cell r="M15">
            <v>1.5552191137193156E-5</v>
          </cell>
          <cell r="N15">
            <v>1.6173671702565747E-5</v>
          </cell>
          <cell r="O15">
            <v>1.6763226127344949E-5</v>
          </cell>
          <cell r="P15">
            <v>1.732279210815737E-5</v>
          </cell>
          <cell r="Q15">
            <v>1.7854193130671133E-5</v>
          </cell>
          <cell r="R15">
            <v>1.8359145317414699E-5</v>
          </cell>
          <cell r="S15">
            <v>1.8839263863066607E-5</v>
          </cell>
          <cell r="T15">
            <v>1.9296069082284306E-5</v>
          </cell>
          <cell r="U15">
            <v>1.9730992093602747E-5</v>
          </cell>
          <cell r="V15">
            <v>2.014538016149082E-5</v>
          </cell>
          <cell r="W15">
            <v>2.054050171730089E-5</v>
          </cell>
        </row>
        <row r="16">
          <cell r="B16">
            <v>0</v>
          </cell>
          <cell r="C16">
            <v>8.4293117749092039E-2</v>
          </cell>
          <cell r="D16">
            <v>8.8814565231872103E-2</v>
          </cell>
          <cell r="E16">
            <v>9.3146082072306263E-2</v>
          </cell>
          <cell r="F16">
            <v>9.7301317593685516E-2</v>
          </cell>
          <cell r="G16">
            <v>0.10129305722345026</v>
          </cell>
          <cell r="H16">
            <v>0.10513327960463573</v>
          </cell>
          <cell r="I16">
            <v>0.10883320991907947</v>
          </cell>
          <cell r="J16">
            <v>0.11240336967658252</v>
          </cell>
          <cell r="K16">
            <v>0.11585362320700474</v>
          </cell>
          <cell r="L16">
            <v>0.1191932210762385</v>
          </cell>
          <cell r="M16">
            <v>0.12243084063206522</v>
          </cell>
          <cell r="N16">
            <v>0.12557462387197216</v>
          </cell>
          <cell r="O16">
            <v>0.12863221281203821</v>
          </cell>
          <cell r="P16">
            <v>0.1316107825239026</v>
          </cell>
          <cell r="Q16">
            <v>0.13451707199556676</v>
          </cell>
          <cell r="R16">
            <v>0.13735741296127785</v>
          </cell>
          <cell r="S16">
            <v>0.14013775683595647</v>
          </cell>
          <cell r="T16">
            <v>0.14286369988051062</v>
          </cell>
          <cell r="U16">
            <v>0.14554050671587551</v>
          </cell>
          <cell r="V16">
            <v>0.14817313229569609</v>
          </cell>
          <cell r="W16">
            <v>0.15076624244018111</v>
          </cell>
        </row>
        <row r="17">
          <cell r="B17">
            <v>0</v>
          </cell>
          <cell r="C17">
            <v>0.13615537508196254</v>
          </cell>
          <cell r="D17">
            <v>0.1439572774499159</v>
          </cell>
          <cell r="E17">
            <v>0.15142012563684118</v>
          </cell>
          <cell r="F17">
            <v>0.15856572849014142</v>
          </cell>
          <cell r="G17">
            <v>0.16541460029983135</v>
          </cell>
          <cell r="H17">
            <v>0.17198603968169685</v>
          </cell>
          <cell r="I17">
            <v>0.17829820362669993</v>
          </cell>
          <cell r="J17">
            <v>0.18436817701611891</v>
          </cell>
          <cell r="K17">
            <v>0.19021203788315919</v>
          </cell>
          <cell r="L17">
            <v>0.1958449186842057</v>
          </cell>
          <cell r="M17">
            <v>0.20128106382642957</v>
          </cell>
          <cell r="N17">
            <v>0.2065338836830517</v>
          </cell>
          <cell r="O17">
            <v>0.2116160053131233</v>
          </cell>
          <cell r="P17">
            <v>0.21653932008915744</v>
          </cell>
          <cell r="Q17">
            <v>0.22131502842327122</v>
          </cell>
          <cell r="R17">
            <v>0.22595368177062208</v>
          </cell>
          <cell r="S17">
            <v>0.23046522207779518</v>
          </cell>
          <cell r="T17">
            <v>0.23485901883337362</v>
          </cell>
          <cell r="U17">
            <v>0.23914390386814996</v>
          </cell>
          <cell r="V17">
            <v>0.24332820404328298</v>
          </cell>
          <cell r="W17">
            <v>0.24741977195612158</v>
          </cell>
        </row>
        <row r="22">
          <cell r="B22">
            <v>0</v>
          </cell>
          <cell r="C22">
            <v>1.2442441946126396E-6</v>
          </cell>
          <cell r="D22">
            <v>1.229139062840182E-6</v>
          </cell>
          <cell r="E22">
            <v>1.2142693430312265E-6</v>
          </cell>
          <cell r="F22">
            <v>1.1996318112433975E-6</v>
          </cell>
          <cell r="G22">
            <v>1.1852232725752042E-6</v>
          </cell>
          <cell r="H22">
            <v>1.1710405614854907E-6</v>
          </cell>
          <cell r="I22">
            <v>1.1570805420884093E-6</v>
          </cell>
          <cell r="J22">
            <v>1.143340108424543E-6</v>
          </cell>
          <cell r="K22">
            <v>1.12981618470878E-6</v>
          </cell>
          <cell r="L22">
            <v>1.1165057255555712E-6</v>
          </cell>
          <cell r="M22">
            <v>1.1034057161821738E-6</v>
          </cell>
          <cell r="N22">
            <v>1.0905131725904865E-6</v>
          </cell>
          <cell r="O22">
            <v>1.0778251417280971E-6</v>
          </cell>
          <cell r="P22">
            <v>1.0653387016291207E-6</v>
          </cell>
          <cell r="Q22">
            <v>1.0530509615354451E-6</v>
          </cell>
          <cell r="R22">
            <v>1.0409590619989596E-6</v>
          </cell>
          <cell r="S22">
            <v>1.029060174965359E-6</v>
          </cell>
          <cell r="T22">
            <v>1.0173515038400948E-6</v>
          </cell>
          <cell r="U22">
            <v>1.0058302835370536E-6</v>
          </cell>
          <cell r="V22">
            <v>9.9449378051051444E-7</v>
          </cell>
          <cell r="W22">
            <v>9.8333929277095265E-7</v>
          </cell>
        </row>
        <row r="23">
          <cell r="B23">
            <v>0</v>
          </cell>
          <cell r="C23">
            <v>9.7902322910546874E-2</v>
          </cell>
          <cell r="D23">
            <v>9.7625442396943263E-2</v>
          </cell>
          <cell r="E23">
            <v>9.7349190844922898E-2</v>
          </cell>
          <cell r="F23">
            <v>9.7073602349416171E-2</v>
          </cell>
          <cell r="G23">
            <v>9.6798710936046237E-2</v>
          </cell>
          <cell r="H23">
            <v>9.6524550548453172E-2</v>
          </cell>
          <cell r="I23">
            <v>9.6251155035705402E-2</v>
          </cell>
          <cell r="J23">
            <v>9.5978558139810141E-2</v>
          </cell>
          <cell r="K23">
            <v>9.5706793483334232E-2</v>
          </cell>
          <cell r="L23">
            <v>9.5435894557146378E-2</v>
          </cell>
          <cell r="M23">
            <v>9.5165894708292245E-2</v>
          </cell>
          <cell r="N23">
            <v>9.4896827128012201E-2</v>
          </cell>
          <cell r="O23">
            <v>9.4628724839913969E-2</v>
          </cell>
          <cell r="P23">
            <v>9.4361620688308015E-2</v>
          </cell>
          <cell r="Q23">
            <v>9.4095547326717863E-2</v>
          </cell>
          <cell r="R23">
            <v>9.3830537206573084E-2</v>
          </cell>
          <cell r="S23">
            <v>9.3566622566095603E-2</v>
          </cell>
          <cell r="T23">
            <v>9.3303835419387457E-2</v>
          </cell>
          <cell r="U23">
            <v>9.30422075457287E-2</v>
          </cell>
          <cell r="V23">
            <v>9.2781770479094042E-2</v>
          </cell>
          <cell r="W23">
            <v>9.2522555497894954E-2</v>
          </cell>
        </row>
        <row r="24">
          <cell r="B24">
            <v>0</v>
          </cell>
          <cell r="C24">
            <v>5.8676063015046693E-6</v>
          </cell>
          <cell r="D24">
            <v>5.8196053157357227E-6</v>
          </cell>
          <cell r="E24">
            <v>5.7718426323070511E-6</v>
          </cell>
          <cell r="F24">
            <v>5.7243228914424728E-6</v>
          </cell>
          <cell r="G24">
            <v>5.6770506131960108E-6</v>
          </cell>
          <cell r="H24">
            <v>5.6300301963281102E-6</v>
          </cell>
          <cell r="I24">
            <v>5.5832659172951845E-6</v>
          </cell>
          <cell r="J24">
            <v>5.5367619293522941E-6</v>
          </cell>
          <cell r="K24">
            <v>5.4905222617682703E-6</v>
          </cell>
          <cell r="L24">
            <v>5.4445508191523803E-6</v>
          </cell>
          <cell r="M24">
            <v>5.398851380891882E-6</v>
          </cell>
          <cell r="N24">
            <v>5.3534276006991364E-6</v>
          </cell>
          <cell r="O24">
            <v>5.3082830062671737E-6</v>
          </cell>
          <cell r="P24">
            <v>5.2634209990323269E-6</v>
          </cell>
          <cell r="Q24">
            <v>5.2188448540424721E-6</v>
          </cell>
          <cell r="R24">
            <v>5.1745577199291282E-6</v>
          </cell>
          <cell r="S24">
            <v>5.1305626189817639E-6</v>
          </cell>
          <cell r="T24">
            <v>5.0868624473223606E-6</v>
          </cell>
          <cell r="U24">
            <v>5.0434599751783346E-6</v>
          </cell>
          <cell r="V24">
            <v>5.0003578472515922E-6</v>
          </cell>
          <cell r="W24">
            <v>4.9575585831815733E-6</v>
          </cell>
        </row>
        <row r="25">
          <cell r="B25">
            <v>0</v>
          </cell>
          <cell r="C25">
            <v>7.9983139658687391E-2</v>
          </cell>
          <cell r="D25">
            <v>8.0401824937671854E-2</v>
          </cell>
          <cell r="E25">
            <v>8.0823205840411083E-2</v>
          </cell>
          <cell r="F25">
            <v>8.1247266255458375E-2</v>
          </cell>
          <cell r="G25">
            <v>8.1673989177903125E-2</v>
          </cell>
          <cell r="H25">
            <v>8.210335669862609E-2</v>
          </cell>
          <cell r="I25">
            <v>8.2535349993864637E-2</v>
          </cell>
          <cell r="J25">
            <v>8.2969949315106317E-2</v>
          </cell>
          <cell r="K25">
            <v>8.3407133979330181E-2</v>
          </cell>
          <cell r="L25">
            <v>8.3846882359614114E-2</v>
          </cell>
          <cell r="M25">
            <v>8.428917187612936E-2</v>
          </cell>
          <cell r="N25">
            <v>8.4733978987539191E-2</v>
          </cell>
          <cell r="O25">
            <v>8.5181279182823699E-2</v>
          </cell>
          <cell r="P25">
            <v>8.5631046973548383E-2</v>
          </cell>
          <cell r="Q25">
            <v>8.6083255886597349E-2</v>
          </cell>
          <cell r="R25">
            <v>8.6537878457389986E-2</v>
          </cell>
          <cell r="S25">
            <v>8.6994886223601034E-2</v>
          </cell>
          <cell r="T25">
            <v>8.7454249719403479E-2</v>
          </cell>
          <cell r="U25">
            <v>8.7915938470253169E-2</v>
          </cell>
          <cell r="V25">
            <v>8.8379920988234731E-2</v>
          </cell>
          <cell r="W25">
            <v>8.8846164767987484E-2</v>
          </cell>
        </row>
        <row r="26">
          <cell r="B26">
            <v>0</v>
          </cell>
          <cell r="C26">
            <v>0.12812092973570929</v>
          </cell>
          <cell r="D26">
            <v>0.12824807740199562</v>
          </cell>
          <cell r="E26">
            <v>0.12837263546790126</v>
          </cell>
          <cell r="F26">
            <v>0.12849456594728451</v>
          </cell>
          <cell r="G26">
            <v>0.12861383151554787</v>
          </cell>
          <cell r="H26">
            <v>0.1287303955343147</v>
          </cell>
          <cell r="I26">
            <v>0.12884422207578766</v>
          </cell>
          <cell r="J26">
            <v>0.12895527594675932</v>
          </cell>
          <cell r="K26">
            <v>0.12906352271224752</v>
          </cell>
          <cell r="L26">
            <v>0.12916892871872845</v>
          </cell>
          <cell r="M26">
            <v>0.1292714611169378</v>
          </cell>
          <cell r="N26">
            <v>0.12937108788421436</v>
          </cell>
          <cell r="O26">
            <v>0.12946777784635796</v>
          </cell>
          <cell r="P26">
            <v>0.12956150069897504</v>
          </cell>
          <cell r="Q26">
            <v>0.12965222702828613</v>
          </cell>
          <cell r="R26">
            <v>0.12973992833136866</v>
          </cell>
          <cell r="S26">
            <v>0.12982457703580999</v>
          </cell>
          <cell r="T26">
            <v>0.12990614651874607</v>
          </cell>
          <cell r="U26">
            <v>0.129984611125261</v>
          </cell>
          <cell r="V26">
            <v>0.13005994618612415</v>
          </cell>
          <cell r="W26">
            <v>0.13013212803484203</v>
          </cell>
        </row>
        <row r="31">
          <cell r="B31">
            <v>8.5430608817073182E-3</v>
          </cell>
          <cell r="C31">
            <v>7.9328511508732543E-3</v>
          </cell>
          <cell r="D31">
            <v>7.3662277212950423E-3</v>
          </cell>
          <cell r="E31">
            <v>6.8400772874246873E-3</v>
          </cell>
          <cell r="F31">
            <v>6.351508922658837E-3</v>
          </cell>
          <cell r="G31">
            <v>5.8978381951286562E-3</v>
          </cell>
          <cell r="H31">
            <v>5.4765724180761482E-3</v>
          </cell>
          <cell r="I31">
            <v>5.0853969537750163E-3</v>
          </cell>
          <cell r="J31">
            <v>4.722162495742907E-3</v>
          </cell>
          <cell r="K31">
            <v>4.3848732593670496E-3</v>
          </cell>
          <cell r="L31">
            <v>4.0716760160566523E-3</v>
          </cell>
          <cell r="M31">
            <v>3.7808499106701202E-3</v>
          </cell>
          <cell r="N31">
            <v>3.5107970062689059E-3</v>
          </cell>
          <cell r="O31">
            <v>3.2600335042460844E-3</v>
          </cell>
          <cell r="P31">
            <v>3.0271815915885996E-3</v>
          </cell>
          <cell r="Q31">
            <v>2.8109618704779305E-3</v>
          </cell>
          <cell r="R31">
            <v>2.6101863286335592E-3</v>
          </cell>
          <cell r="S31">
            <v>2.4237518117747677E-3</v>
          </cell>
          <cell r="T31">
            <v>2.2506339623351631E-3</v>
          </cell>
          <cell r="U31">
            <v>2.0898815911261663E-3</v>
          </cell>
          <cell r="V31">
            <v>1.9406114510245348E-3</v>
          </cell>
          <cell r="W31">
            <v>1.8020033839679236E-3</v>
          </cell>
        </row>
        <row r="32">
          <cell r="B32">
            <v>0</v>
          </cell>
          <cell r="C32">
            <v>5.8968096502596005E-4</v>
          </cell>
          <cell r="D32">
            <v>1.1355741665908157E-3</v>
          </cell>
          <cell r="E32">
            <v>1.6408110904183883E-3</v>
          </cell>
          <cell r="F32">
            <v>2.1082997500398832E-3</v>
          </cell>
          <cell r="G32">
            <v>2.5407406486759134E-3</v>
          </cell>
          <cell r="H32">
            <v>2.9406416009077454E-3</v>
          </cell>
          <cell r="I32">
            <v>3.3103314955819168E-3</v>
          </cell>
          <cell r="J32">
            <v>3.6519730755750165E-3</v>
          </cell>
          <cell r="K32">
            <v>3.9675748046435555E-3</v>
          </cell>
          <cell r="L32">
            <v>4.25900188656788E-3</v>
          </cell>
          <cell r="M32">
            <v>4.5279864971413406E-3</v>
          </cell>
          <cell r="N32">
            <v>4.7761372852309246E-3</v>
          </cell>
          <cell r="O32">
            <v>5.0049481951194609E-3</v>
          </cell>
          <cell r="P32">
            <v>5.2158066586102704E-3</v>
          </cell>
          <cell r="Q32">
            <v>5.4100012019122744E-3</v>
          </cell>
          <cell r="R32">
            <v>5.5887285091080633E-3</v>
          </cell>
          <cell r="S32">
            <v>5.7530999810216001E-3</v>
          </cell>
          <cell r="T32">
            <v>5.9041478255296371E-3</v>
          </cell>
          <cell r="U32">
            <v>6.0428307127864348E-3</v>
          </cell>
          <cell r="V32">
            <v>6.1700390264407146E-3</v>
          </cell>
          <cell r="W32">
            <v>6.286599739703894E-3</v>
          </cell>
        </row>
        <row r="33">
          <cell r="B33">
            <v>0</v>
          </cell>
          <cell r="C33">
            <v>1.0513087839071582E-7</v>
          </cell>
          <cell r="D33">
            <v>2.0189236667624495E-7</v>
          </cell>
          <cell r="E33">
            <v>2.9088654813821016E-7</v>
          </cell>
          <cell r="F33">
            <v>3.7267258324920897E-7</v>
          </cell>
          <cell r="G33">
            <v>4.4776977343464227E-7</v>
          </cell>
          <cell r="H33">
            <v>5.1666040597427605E-7</v>
          </cell>
          <cell r="I33">
            <v>5.7979239567844595E-7</v>
          </cell>
          <cell r="J33">
            <v>6.3758173785702558E-7</v>
          </cell>
          <cell r="K33">
            <v>6.9041478606226279E-7</v>
          </cell>
          <cell r="L33">
            <v>7.3865036712363681E-7</v>
          </cell>
          <cell r="M33">
            <v>7.8262174509871664E-7</v>
          </cell>
          <cell r="N33">
            <v>8.2263844493370303E-7</v>
          </cell>
          <cell r="O33">
            <v>8.5898794585633131E-7</v>
          </cell>
          <cell r="P33">
            <v>8.919372538078848E-7</v>
          </cell>
          <cell r="Q33">
            <v>9.2173436155627589E-7</v>
          </cell>
          <cell r="R33">
            <v>9.4860960451483469E-7</v>
          </cell>
          <cell r="S33">
            <v>9.7277691971823169E-7</v>
          </cell>
          <cell r="T33">
            <v>9.9443501487467472E-7</v>
          </cell>
          <cell r="U33">
            <v>1.013768453919267E-6</v>
          </cell>
          <cell r="V33">
            <v>1.0309486650344552E-6</v>
          </cell>
          <cell r="W33">
            <v>1.0461348766773097E-6</v>
          </cell>
        </row>
        <row r="34">
          <cell r="B34">
            <v>0</v>
          </cell>
          <cell r="C34">
            <v>1.6182783129866645E-3</v>
          </cell>
          <cell r="D34">
            <v>3.1294364695710506E-3</v>
          </cell>
          <cell r="E34">
            <v>4.5411804493589655E-3</v>
          </cell>
          <cell r="F34">
            <v>5.8606654788627534E-3</v>
          </cell>
          <cell r="G34">
            <v>7.0945353529307496E-3</v>
          </cell>
          <cell r="H34">
            <v>8.2489589472858008E-3</v>
          </cell>
          <cell r="I34">
            <v>9.3296641228141942E-3</v>
          </cell>
          <cell r="J34">
            <v>1.0341969207915195E-2</v>
          </cell>
          <cell r="K34">
            <v>1.1290812231913867E-2</v>
          </cell>
          <cell r="L34">
            <v>1.2180778070182958E-2</v>
          </cell>
          <cell r="M34">
            <v>1.3016123650145286E-2</v>
          </cell>
          <cell r="N34">
            <v>1.3800801356673368E-2</v>
          </cell>
          <cell r="O34">
            <v>1.4538480765509376E-2</v>
          </cell>
          <cell r="P34">
            <v>1.5232568824141516E-2</v>
          </cell>
          <cell r="Q34">
            <v>1.5886228591042231E-2</v>
          </cell>
          <cell r="R34">
            <v>1.6502396636252133E-2</v>
          </cell>
          <cell r="S34">
            <v>1.7083799198938019E-2</v>
          </cell>
          <cell r="T34">
            <v>1.7632967190723121E-2</v>
          </cell>
          <cell r="U34">
            <v>1.8152250127245386E-2</v>
          </cell>
          <cell r="V34">
            <v>1.8643829064510294E-2</v>
          </cell>
          <cell r="W34">
            <v>1.9109728611136047E-2</v>
          </cell>
        </row>
        <row r="35">
          <cell r="B35">
            <v>0</v>
          </cell>
          <cell r="C35">
            <v>9.0934991792728491E-4</v>
          </cell>
          <cell r="D35">
            <v>1.7546487123806661E-3</v>
          </cell>
          <cell r="E35">
            <v>2.5404530836847308E-3</v>
          </cell>
          <cell r="F35">
            <v>3.2709939839593652E-3</v>
          </cell>
          <cell r="G35">
            <v>3.9501998895440354E-3</v>
          </cell>
          <cell r="H35">
            <v>4.5817184112811873E-3</v>
          </cell>
          <cell r="I35">
            <v>5.1689363613808643E-3</v>
          </cell>
          <cell r="J35">
            <v>5.7149983871082662E-3</v>
          </cell>
          <cell r="K35">
            <v>6.2228242736613844E-3</v>
          </cell>
          <cell r="L35">
            <v>6.6951250112937044E-3</v>
          </cell>
          <cell r="M35">
            <v>7.1344177149471142E-3</v>
          </cell>
          <cell r="N35">
            <v>7.5430394783553394E-3</v>
          </cell>
          <cell r="O35">
            <v>7.9231602387236991E-3</v>
          </cell>
          <cell r="P35">
            <v>8.2767947226546623E-3</v>
          </cell>
          <cell r="Q35">
            <v>8.6058135389406997E-3</v>
          </cell>
          <cell r="R35">
            <v>8.9119534791584562E-3</v>
          </cell>
          <cell r="S35">
            <v>9.1968270826456883E-3</v>
          </cell>
          <cell r="T35">
            <v>9.461931518400692E-3</v>
          </cell>
          <cell r="U35">
            <v>9.7086568326909383E-3</v>
          </cell>
          <cell r="V35">
            <v>9.9382936076726873E-3</v>
          </cell>
          <cell r="W35">
            <v>1.0152040073087379E-2</v>
          </cell>
        </row>
        <row r="40">
          <cell r="B40">
            <v>0.66099943760619428</v>
          </cell>
          <cell r="C40">
            <v>0.6217650974085942</v>
          </cell>
          <cell r="D40">
            <v>0.58485959603702031</v>
          </cell>
          <cell r="E40">
            <v>0.55014470030287721</v>
          </cell>
          <cell r="F40">
            <v>0.51749038214527965</v>
          </cell>
          <cell r="G40">
            <v>0.48677433159811528</v>
          </cell>
          <cell r="H40">
            <v>0.45788149866599226</v>
          </cell>
          <cell r="I40">
            <v>0.43070366239312219</v>
          </cell>
          <cell r="J40">
            <v>0.40513902551104186</v>
          </cell>
          <cell r="K40">
            <v>0.38109183314688927</v>
          </cell>
          <cell r="L40">
            <v>0.35847201416406682</v>
          </cell>
          <cell r="M40">
            <v>0.33719484379189762</v>
          </cell>
          <cell r="N40">
            <v>0.31718062628062305</v>
          </cell>
          <cell r="O40">
            <v>0.29835439639309108</v>
          </cell>
          <cell r="P40">
            <v>0.2806456386150471</v>
          </cell>
          <cell r="Q40">
            <v>0.26398802303229901</v>
          </cell>
          <cell r="R40">
            <v>0.24831915688545908</v>
          </cell>
          <cell r="S40">
            <v>0.23358035087168727</v>
          </cell>
          <cell r="T40">
            <v>0.21971639931809492</v>
          </cell>
          <cell r="U40">
            <v>0.20667537340342801</v>
          </cell>
          <cell r="V40">
            <v>0.19440842665352001</v>
          </cell>
          <cell r="W40">
            <v>0.18286961198197937</v>
          </cell>
        </row>
        <row r="41">
          <cell r="B41">
            <v>0</v>
          </cell>
          <cell r="C41">
            <v>1.1382184650166155E-2</v>
          </cell>
          <cell r="D41">
            <v>2.2204114966715979E-2</v>
          </cell>
          <cell r="E41">
            <v>3.2500196844285144E-2</v>
          </cell>
          <cell r="F41">
            <v>4.2302809462870003E-2</v>
          </cell>
          <cell r="G41">
            <v>5.1642425908207688E-2</v>
          </cell>
          <cell r="H41">
            <v>6.054772663853316E-2</v>
          </cell>
          <cell r="I41">
            <v>6.9045706222394143E-2</v>
          </cell>
          <cell r="J41">
            <v>7.7161773746997883E-2</v>
          </cell>
          <cell r="K41">
            <v>8.4919847272851956E-2</v>
          </cell>
          <cell r="L41">
            <v>9.2342442688158818E-2</v>
          </cell>
          <cell r="M41">
            <v>9.9450757295443087E-2</v>
          </cell>
          <cell r="N41">
            <v>0.10626474844315757</v>
          </cell>
          <cell r="O41">
            <v>0.11280320749644999</v>
          </cell>
          <cell r="P41">
            <v>0.11908382942381233</v>
          </cell>
          <cell r="Q41">
            <v>0.12512327825991029</v>
          </cell>
          <cell r="R41">
            <v>0.13093724868943996</v>
          </cell>
          <cell r="S41">
            <v>0.13654052398232813</v>
          </cell>
          <cell r="T41">
            <v>0.14194703049692126</v>
          </cell>
          <cell r="U41">
            <v>0.14716988895495087</v>
          </cell>
          <cell r="V41">
            <v>0.15222146267996886</v>
          </cell>
          <cell r="W41">
            <v>0.15711340297956686</v>
          </cell>
        </row>
        <row r="42">
          <cell r="B42">
            <v>0</v>
          </cell>
          <cell r="C42">
            <v>1.0846530180769318E-6</v>
          </cell>
          <cell r="D42">
            <v>2.1142019901009742E-6</v>
          </cell>
          <cell r="E42">
            <v>3.0918346395577938E-6</v>
          </cell>
          <cell r="F42">
            <v>4.0205559164573638E-6</v>
          </cell>
          <cell r="G42">
            <v>4.9031985316408556E-6</v>
          </cell>
          <cell r="H42">
            <v>5.7424328854665339E-6</v>
          </cell>
          <cell r="I42">
            <v>6.5407764256874312E-6</v>
          </cell>
          <cell r="J42">
            <v>7.3006024673320384E-6</v>
          </cell>
          <cell r="K42">
            <v>8.024148505512959E-6</v>
          </cell>
          <cell r="L42">
            <v>8.7135240503105006E-6</v>
          </cell>
          <cell r="M42">
            <v>9.3707180112025571E-6</v>
          </cell>
          <cell r="N42">
            <v>9.9976056569329068E-6</v>
          </cell>
          <cell r="O42">
            <v>1.0595955175221445E-5</v>
          </cell>
          <cell r="P42">
            <v>1.1167433855317158E-5</v>
          </cell>
          <cell r="Q42">
            <v>1.1713613915072383E-5</v>
          </cell>
          <cell r="R42">
            <v>1.2235977992970737E-5</v>
          </cell>
          <cell r="S42">
            <v>1.273592432436661E-5</v>
          </cell>
          <cell r="T42">
            <v>1.3214771620087271E-5</v>
          </cell>
          <cell r="U42">
            <v>1.3673763664505145E-5</v>
          </cell>
          <cell r="V42">
            <v>1.4114073649204774E-5</v>
          </cell>
          <cell r="W42">
            <v>1.4536808257442006E-5</v>
          </cell>
        </row>
        <row r="43">
          <cell r="B43">
            <v>0</v>
          </cell>
          <cell r="C43">
            <v>2.691699777417986E-3</v>
          </cell>
          <cell r="D43">
            <v>5.2833038246292065E-3</v>
          </cell>
          <cell r="E43">
            <v>7.7816957825362068E-3</v>
          </cell>
          <cell r="F43">
            <v>1.0193385859364378E-2</v>
          </cell>
          <cell r="G43">
            <v>1.2524532692616391E-2</v>
          </cell>
          <cell r="H43">
            <v>1.4780963958723831E-2</v>
          </cell>
          <cell r="I43">
            <v>1.6968195802400634E-2</v>
          </cell>
          <cell r="J43">
            <v>1.9091451153561007E-2</v>
          </cell>
          <cell r="K43">
            <v>2.1155676995760684E-2</v>
          </cell>
          <cell r="L43">
            <v>2.3165560646441426E-2</v>
          </cell>
          <cell r="M43">
            <v>2.512554510579057E-2</v>
          </cell>
          <cell r="N43">
            <v>2.7039843527759597E-2</v>
          </cell>
          <cell r="O43">
            <v>2.8912452863705144E-2</v>
          </cell>
          <cell r="P43">
            <v>3.074716672621269E-2</v>
          </cell>
          <cell r="Q43">
            <v>3.2547587517927169E-2</v>
          </cell>
          <cell r="R43">
            <v>3.4317137867635725E-2</v>
          </cell>
          <cell r="S43">
            <v>3.6059071413417416E-2</v>
          </cell>
          <cell r="T43">
            <v>3.7776482970384009E-2</v>
          </cell>
          <cell r="U43">
            <v>3.947231811837696E-2</v>
          </cell>
          <cell r="V43">
            <v>4.1149382242951067E-2</v>
          </cell>
          <cell r="W43">
            <v>4.2810349061057566E-2</v>
          </cell>
        </row>
        <row r="44">
          <cell r="B44">
            <v>0</v>
          </cell>
          <cell r="C44">
            <v>7.1250954283259534E-3</v>
          </cell>
          <cell r="D44">
            <v>1.3954551335539607E-2</v>
          </cell>
          <cell r="E44">
            <v>2.0507037085255194E-2</v>
          </cell>
          <cell r="F44">
            <v>2.6800168558897549E-2</v>
          </cell>
          <cell r="G44">
            <v>3.285056889473946E-2</v>
          </cell>
          <cell r="H44">
            <v>3.8673925736100942E-2</v>
          </cell>
          <cell r="I44">
            <v>4.428504518953142E-2</v>
          </cell>
          <cell r="J44">
            <v>4.9697902682251341E-2</v>
          </cell>
          <cell r="K44">
            <v>5.4925690897250266E-2</v>
          </cell>
          <cell r="L44">
            <v>5.9980864954183526E-2</v>
          </cell>
          <cell r="M44">
            <v>6.4875184994544685E-2</v>
          </cell>
          <cell r="N44">
            <v>6.9619756320482021E-2</v>
          </cell>
          <cell r="O44">
            <v>7.4225067228041633E-2</v>
          </cell>
          <cell r="P44">
            <v>7.8701024667527722E-2</v>
          </cell>
          <cell r="Q44">
            <v>8.3056987856044401E-2</v>
          </cell>
          <cell r="R44">
            <v>8.7301799960094975E-2</v>
          </cell>
          <cell r="S44">
            <v>9.1443817959339521E-2</v>
          </cell>
          <cell r="T44">
            <v>9.5490940796226859E-2</v>
          </cell>
          <cell r="U44">
            <v>9.9450635910198038E-2</v>
          </cell>
          <cell r="V44">
            <v>0.10332996424948616</v>
          </cell>
          <cell r="W44">
            <v>0.10713560384819217</v>
          </cell>
        </row>
        <row r="50">
          <cell r="B50">
            <v>0.66954249848790159</v>
          </cell>
          <cell r="C50">
            <v>0.62969724180701181</v>
          </cell>
          <cell r="D50">
            <v>0.59222445192976747</v>
          </cell>
          <cell r="E50">
            <v>0.55698277984727651</v>
          </cell>
          <cell r="F50">
            <v>0.52383930420666769</v>
          </cell>
          <cell r="G50">
            <v>0.49266902838502985</v>
          </cell>
          <cell r="H50">
            <v>0.4633544076073518</v>
          </cell>
          <cell r="I50">
            <v>0.43578490431144423</v>
          </cell>
          <cell r="J50">
            <v>0.40985657007046322</v>
          </cell>
          <cell r="K50">
            <v>0.38547165248484189</v>
          </cell>
          <cell r="L50">
            <v>0.36253822555055348</v>
          </cell>
          <cell r="M50">
            <v>0.34096984210003367</v>
          </cell>
          <cell r="N50">
            <v>0.3206852069961369</v>
          </cell>
          <cell r="O50">
            <v>0.30160786983850624</v>
          </cell>
          <cell r="P50">
            <v>0.28366593601600282</v>
          </cell>
          <cell r="Q50">
            <v>0.26679179500865358</v>
          </cell>
          <cell r="R50">
            <v>0.25092186490820795</v>
          </cell>
          <cell r="S50">
            <v>0.23599635218808193</v>
          </cell>
          <cell r="T50">
            <v>0.22195902581147112</v>
          </cell>
          <cell r="U50">
            <v>0.2087570048209304</v>
          </cell>
          <cell r="V50">
            <v>0.19634055860397231</v>
          </cell>
          <cell r="W50">
            <v>0.18466291907741886</v>
          </cell>
        </row>
        <row r="51">
          <cell r="B51">
            <v>0</v>
          </cell>
          <cell r="C51">
            <v>0.25180775962104174</v>
          </cell>
          <cell r="D51">
            <v>0.27793889461349552</v>
          </cell>
          <cell r="E51">
            <v>0.30284733163355726</v>
          </cell>
          <cell r="F51">
            <v>0.32661119432064112</v>
          </cell>
          <cell r="G51">
            <v>0.34930394988563612</v>
          </cell>
          <cell r="H51">
            <v>0.37099469177843869</v>
          </cell>
          <cell r="I51">
            <v>0.39174840519263465</v>
          </cell>
          <cell r="J51">
            <v>0.41162621645436459</v>
          </cell>
          <cell r="K51">
            <v>0.43068562727824256</v>
          </cell>
          <cell r="L51">
            <v>0.44898073481299516</v>
          </cell>
          <cell r="M51">
            <v>0.46656243834298528</v>
          </cell>
          <cell r="N51">
            <v>0.48347863345876396</v>
          </cell>
          <cell r="O51">
            <v>0.49977439446003485</v>
          </cell>
          <cell r="P51">
            <v>0.51549214570771307</v>
          </cell>
          <cell r="Q51">
            <v>0.53067182259793688</v>
          </cell>
          <cell r="R51">
            <v>0.54535102278975178</v>
          </cell>
          <cell r="S51">
            <v>0.5595651482795807</v>
          </cell>
          <cell r="T51">
            <v>0.5733475388793593</v>
          </cell>
          <cell r="U51">
            <v>0.5867295976212008</v>
          </cell>
          <cell r="V51">
            <v>0.59974090857953333</v>
          </cell>
          <cell r="W51">
            <v>0.61240934757168497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0.22437084564247334</v>
          </cell>
          <cell r="D60">
            <v>0.22437084564247334</v>
          </cell>
          <cell r="E60">
            <v>0.22437084564247334</v>
          </cell>
          <cell r="F60">
            <v>0.22437084564247334</v>
          </cell>
          <cell r="G60">
            <v>0.22437084564247334</v>
          </cell>
          <cell r="H60">
            <v>0.22437084564247334</v>
          </cell>
          <cell r="I60">
            <v>0.22437084564247334</v>
          </cell>
          <cell r="J60">
            <v>0.22437084564247334</v>
          </cell>
          <cell r="K60">
            <v>0.22437084564247334</v>
          </cell>
          <cell r="L60">
            <v>0.22437084564247334</v>
          </cell>
          <cell r="M60">
            <v>0.22437084564247334</v>
          </cell>
          <cell r="N60">
            <v>0.22437084564247334</v>
          </cell>
          <cell r="O60">
            <v>0.22437084564247334</v>
          </cell>
          <cell r="P60">
            <v>0.22437084564247334</v>
          </cell>
          <cell r="Q60">
            <v>0.22437084564247328</v>
          </cell>
          <cell r="R60">
            <v>0.22437084564247328</v>
          </cell>
          <cell r="S60">
            <v>0.22437084564247328</v>
          </cell>
          <cell r="T60">
            <v>0.22437084564247328</v>
          </cell>
          <cell r="U60">
            <v>0.22437084564247328</v>
          </cell>
          <cell r="V60">
            <v>0.22437084564247328</v>
          </cell>
          <cell r="W60">
            <v>0.22437084564247328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8.5430608817073182E-3</v>
          </cell>
          <cell r="C68">
            <v>7.9328422472996537E-3</v>
          </cell>
          <cell r="D68">
            <v>7.3662106582068213E-3</v>
          </cell>
          <cell r="E68">
            <v>6.8400527540491913E-3</v>
          </cell>
          <cell r="F68">
            <v>6.3514775573313914E-3</v>
          </cell>
          <cell r="G68">
            <v>5.8978005889505783E-3</v>
          </cell>
          <cell r="H68">
            <v>5.4765291183112514E-3</v>
          </cell>
          <cell r="I68">
            <v>5.0853484670033049E-3</v>
          </cell>
          <cell r="J68">
            <v>4.7221092907887823E-3</v>
          </cell>
          <cell r="K68">
            <v>4.3848157700181554E-3</v>
          </cell>
          <cell r="L68">
            <v>4.0716146435882871E-3</v>
          </cell>
          <cell r="M68">
            <v>3.7807850261891234E-3</v>
          </cell>
          <cell r="N68">
            <v>3.5107289528899001E-3</v>
          </cell>
          <cell r="O68">
            <v>3.2599625991120503E-3</v>
          </cell>
          <cell r="P68">
            <v>3.0271081277469035E-3</v>
          </cell>
          <cell r="Q68">
            <v>2.8108861186221246E-3</v>
          </cell>
          <cell r="R68">
            <v>2.6101085387205437E-3</v>
          </cell>
          <cell r="S68">
            <v>2.4236722145262197E-3</v>
          </cell>
          <cell r="T68">
            <v>2.2505527706314899E-3</v>
          </cell>
          <cell r="U68">
            <v>2.0897990013006686E-3</v>
          </cell>
          <cell r="V68">
            <v>1.9405276440649067E-3</v>
          </cell>
          <cell r="W68">
            <v>1.801918526631699E-3</v>
          </cell>
        </row>
        <row r="69">
          <cell r="B69">
            <v>0</v>
          </cell>
          <cell r="C69">
            <v>1.3514206083039845E-3</v>
          </cell>
          <cell r="D69">
            <v>2.6063111731576844E-3</v>
          </cell>
          <cell r="E69">
            <v>3.7715666976646921E-3</v>
          </cell>
          <cell r="F69">
            <v>4.8535896847069129E-3</v>
          </cell>
          <cell r="G69">
            <v>5.8583253155318317E-3</v>
          </cell>
          <cell r="H69">
            <v>6.7912941155835434E-3</v>
          </cell>
          <cell r="I69">
            <v>7.6576222870601311E-3</v>
          </cell>
          <cell r="J69">
            <v>8.4620698748598226E-3</v>
          </cell>
          <cell r="K69">
            <v>9.2090569206738204E-3</v>
          </cell>
          <cell r="L69">
            <v>9.9026877489296755E-3</v>
          </cell>
          <cell r="M69">
            <v>1.0546773518024397E-2</v>
          </cell>
          <cell r="N69">
            <v>1.1144853160755209E-2</v>
          </cell>
          <cell r="O69">
            <v>1.170021282900525E-2</v>
          </cell>
          <cell r="P69">
            <v>1.2215903949523144E-2</v>
          </cell>
          <cell r="Q69">
            <v>1.2694759990004047E-2</v>
          </cell>
          <cell r="R69">
            <v>1.3139412027593457E-2</v>
          </cell>
          <cell r="S69">
            <v>1.3552303205355052E-2</v>
          </cell>
          <cell r="T69">
            <v>1.3935702156133675E-2</v>
          </cell>
          <cell r="U69">
            <v>1.429171546757097E-2</v>
          </cell>
          <cell r="V69">
            <v>1.4622299256762741E-2</v>
          </cell>
          <cell r="W69">
            <v>1.4929269918155101E-2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0.66099943760619428</v>
          </cell>
          <cell r="C77">
            <v>0.62176439955971219</v>
          </cell>
          <cell r="D77">
            <v>0.58485824127156061</v>
          </cell>
          <cell r="E77">
            <v>0.55014272709322731</v>
          </cell>
          <cell r="F77">
            <v>0.51748782664933635</v>
          </cell>
          <cell r="G77">
            <v>0.48677122779607929</v>
          </cell>
          <cell r="H77">
            <v>0.45787787848904055</v>
          </cell>
          <cell r="I77">
            <v>0.43069955584444092</v>
          </cell>
          <cell r="J77">
            <v>0.40513446077967447</v>
          </cell>
          <cell r="K77">
            <v>0.38108683671482374</v>
          </cell>
          <cell r="L77">
            <v>0.35846661090696519</v>
          </cell>
          <cell r="M77">
            <v>0.33718905707384456</v>
          </cell>
          <cell r="N77">
            <v>0.317174478043247</v>
          </cell>
          <cell r="O77">
            <v>0.29834790723939419</v>
          </cell>
          <cell r="P77">
            <v>0.28063882788825589</v>
          </cell>
          <cell r="Q77">
            <v>0.26398090889003145</v>
          </cell>
          <cell r="R77">
            <v>0.24831175636948741</v>
          </cell>
          <cell r="S77">
            <v>0.23357267997355571</v>
          </cell>
          <cell r="T77">
            <v>0.21970847304083962</v>
          </cell>
          <cell r="U77">
            <v>0.20666720581962975</v>
          </cell>
          <cell r="V77">
            <v>0.19440003095990741</v>
          </cell>
          <cell r="W77">
            <v>0.18286100055078716</v>
          </cell>
        </row>
        <row r="78">
          <cell r="B78">
            <v>0</v>
          </cell>
          <cell r="C78">
            <v>2.6085493370264445E-2</v>
          </cell>
          <cell r="D78">
            <v>5.0961737797864483E-2</v>
          </cell>
          <cell r="E78">
            <v>7.470491929341927E-2</v>
          </cell>
          <cell r="F78">
            <v>9.7386758993460859E-2</v>
          </cell>
          <cell r="G78">
            <v>0.11907477892763096</v>
          </cell>
          <cell r="H78">
            <v>0.13983255202038181</v>
          </cell>
          <cell r="I78">
            <v>0.15971993726310121</v>
          </cell>
          <cell r="J78">
            <v>0.17879330093703144</v>
          </cell>
          <cell r="K78">
            <v>0.19710572471509538</v>
          </cell>
          <cell r="L78">
            <v>0.21470720142159214</v>
          </cell>
          <cell r="M78">
            <v>0.2316448191824875</v>
          </cell>
          <cell r="N78">
            <v>0.2479629346555354</v>
          </cell>
          <cell r="O78">
            <v>0.26370333598855628</v>
          </cell>
          <cell r="P78">
            <v>0.27890539611571652</v>
          </cell>
          <cell r="Q78">
            <v>0.29360621696545958</v>
          </cell>
          <cell r="R78">
            <v>0.30784076511968506</v>
          </cell>
          <cell r="S78">
            <v>0.32164199943175242</v>
          </cell>
          <cell r="T78">
            <v>0.3350409910807523</v>
          </cell>
          <cell r="U78">
            <v>0.3480670365111565</v>
          </cell>
          <cell r="V78">
            <v>0.36074776368029726</v>
          </cell>
          <cell r="W78">
            <v>0.37310923201105656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-1.1945299429315329E-3</v>
          </cell>
          <cell r="D5">
            <v>-2.3063098885783527E-3</v>
          </cell>
          <cell r="E5">
            <v>-3.3412440718317907E-3</v>
          </cell>
          <cell r="F5">
            <v>-4.3048146736297003E-3</v>
          </cell>
          <cell r="G5">
            <v>-5.2021119684825656E-3</v>
          </cell>
          <cell r="H5">
            <v>-6.037862318727839E-3</v>
          </cell>
          <cell r="I5">
            <v>-6.8164541693167468E-3</v>
          </cell>
          <cell r="J5">
            <v>-7.5419621859516752E-3</v>
          </cell>
          <cell r="K5">
            <v>-8.2181696691908269E-3</v>
          </cell>
          <cell r="L5">
            <v>-8.8485893676641392E-3</v>
          </cell>
          <cell r="M5">
            <v>-9.4364828047483005E-3</v>
          </cell>
          <cell r="N5">
            <v>-9.9848782248809585E-3</v>
          </cell>
          <cell r="O5">
            <v>-1.0496587258109724E-2</v>
          </cell>
          <cell r="P5">
            <v>-1.0974220394429048E-2</v>
          </cell>
          <cell r="Q5">
            <v>-1.1420201352918324E-2</v>
          </cell>
          <cell r="R5">
            <v>-1.1836780424622204E-2</v>
          </cell>
          <cell r="S5">
            <v>-1.2226046862475274E-2</v>
          </cell>
          <cell r="T5">
            <v>-1.2589940386337378E-2</v>
          </cell>
          <cell r="U5">
            <v>-1.293026186634386E-2</v>
          </cell>
          <cell r="V5">
            <v>-1.3248683243260293E-2</v>
          </cell>
          <cell r="W5">
            <v>-1.3546756740339191E-2</v>
          </cell>
        </row>
        <row r="6">
          <cell r="B6">
            <v>0</v>
          </cell>
          <cell r="C6">
            <v>-9.0761967118047971E-4</v>
          </cell>
          <cell r="D6">
            <v>-1.7523970562581031E-3</v>
          </cell>
          <cell r="E6">
            <v>-2.5388163677557093E-3</v>
          </cell>
          <cell r="F6">
            <v>-3.2710412727143651E-3</v>
          </cell>
          <cell r="G6">
            <v>-3.9529377892957903E-3</v>
          </cell>
          <cell r="H6">
            <v>-4.5880955480038666E-3</v>
          </cell>
          <cell r="I6">
            <v>-5.1798475343378825E-3</v>
          </cell>
          <cell r="J6">
            <v>-5.7312884213460112E-3</v>
          </cell>
          <cell r="K6">
            <v>-6.24529159279936E-3</v>
          </cell>
          <cell r="L6">
            <v>-6.7245249505130632E-3</v>
          </cell>
          <cell r="M6">
            <v>-7.1714655926600037E-3</v>
          </cell>
          <cell r="N6">
            <v>-7.5884134437195433E-3</v>
          </cell>
          <cell r="O6">
            <v>-7.9775039109434044E-3</v>
          </cell>
          <cell r="P6">
            <v>-8.3407196368719041E-3</v>
          </cell>
          <cell r="Q6">
            <v>-8.6799014124672846E-3</v>
          </cell>
          <cell r="R6">
            <v>-8.99675831081863E-3</v>
          </cell>
          <cell r="S6">
            <v>-9.2928770970904569E-3</v>
          </cell>
          <cell r="T6">
            <v>-9.5697309664104606E-3</v>
          </cell>
          <cell r="U6">
            <v>-9.8286876576992605E-3</v>
          </cell>
          <cell r="V6">
            <v>-1.0071016988016032E-2</v>
          </cell>
          <cell r="W6">
            <v>-1.0297897848810291E-2</v>
          </cell>
        </row>
        <row r="7">
          <cell r="B7">
            <v>0</v>
          </cell>
          <cell r="C7">
            <v>-2.8691027175105322E-4</v>
          </cell>
          <cell r="D7">
            <v>-5.5391283232024955E-4</v>
          </cell>
          <cell r="E7">
            <v>-8.0242770407608138E-4</v>
          </cell>
          <cell r="F7">
            <v>-1.0337734009153352E-3</v>
          </cell>
          <cell r="G7">
            <v>-1.2491741791867753E-3</v>
          </cell>
          <cell r="H7">
            <v>-1.4497667707239724E-3</v>
          </cell>
          <cell r="I7">
            <v>-1.6366066349788643E-3</v>
          </cell>
          <cell r="J7">
            <v>-1.810673764605664E-3</v>
          </cell>
          <cell r="K7">
            <v>-1.9728780763914669E-3</v>
          </cell>
          <cell r="L7">
            <v>-2.124064417151076E-3</v>
          </cell>
          <cell r="M7">
            <v>-2.2650172120882968E-3</v>
          </cell>
          <cell r="N7">
            <v>-2.3964647811614151E-3</v>
          </cell>
          <cell r="O7">
            <v>-2.5190833471663201E-3</v>
          </cell>
          <cell r="P7">
            <v>-2.6335007575571442E-3</v>
          </cell>
          <cell r="Q7">
            <v>-2.7402999404510398E-3</v>
          </cell>
          <cell r="R7">
            <v>-2.8400221138035735E-3</v>
          </cell>
          <cell r="S7">
            <v>-2.9331697653848174E-3</v>
          </cell>
          <cell r="T7">
            <v>-3.0202094199269173E-3</v>
          </cell>
          <cell r="U7">
            <v>-3.1015742086445992E-3</v>
          </cell>
          <cell r="V7">
            <v>-3.1776662552442606E-3</v>
          </cell>
          <cell r="W7">
            <v>-3.2488588915288996E-3</v>
          </cell>
        </row>
        <row r="11">
          <cell r="B11">
            <v>0</v>
          </cell>
          <cell r="C11">
            <v>-0.14028124747766302</v>
          </cell>
          <cell r="D11">
            <v>-0.27084962229646109</v>
          </cell>
          <cell r="E11">
            <v>-0.39239820212607568</v>
          </cell>
          <cell r="F11">
            <v>-0.50557052128506419</v>
          </cell>
          <cell r="G11">
            <v>-0.61096410962840653</v>
          </cell>
          <cell r="H11">
            <v>-0.70913377867138583</v>
          </cell>
          <cell r="I11">
            <v>-0.80059467300430953</v>
          </cell>
          <cell r="J11">
            <v>-0.88582510376290746</v>
          </cell>
          <cell r="K11">
            <v>-0.9652691797216939</v>
          </cell>
          <cell r="L11">
            <v>-1.0393392504656975</v>
          </cell>
          <cell r="M11">
            <v>-1.1084181750633699</v>
          </cell>
          <cell r="N11">
            <v>-1.1728614287047208</v>
          </cell>
          <cell r="O11">
            <v>-1.2329990588784241</v>
          </cell>
          <cell r="P11">
            <v>-1.2891375018349154</v>
          </cell>
          <cell r="Q11">
            <v>-1.3415612693148817</v>
          </cell>
          <cell r="R11">
            <v>-1.3905345148096802</v>
          </cell>
          <cell r="S11">
            <v>-1.4363024879583395</v>
          </cell>
          <cell r="T11">
            <v>-1.4790928850711687</v>
          </cell>
          <cell r="U11">
            <v>-1.5191171031992674</v>
          </cell>
          <cell r="V11">
            <v>-1.5565714046392631</v>
          </cell>
          <cell r="W11">
            <v>-1.5916379982705242</v>
          </cell>
        </row>
        <row r="13">
          <cell r="B13">
            <v>0</v>
          </cell>
          <cell r="C13">
            <v>-9.0761967118047971E-4</v>
          </cell>
          <cell r="D13">
            <v>-1.7523970562581031E-3</v>
          </cell>
          <cell r="E13">
            <v>-2.5388163677557093E-3</v>
          </cell>
          <cell r="F13">
            <v>-3.2710412727143651E-3</v>
          </cell>
          <cell r="G13">
            <v>-3.9529377892957903E-3</v>
          </cell>
          <cell r="H13">
            <v>-4.5880955480038666E-3</v>
          </cell>
          <cell r="I13">
            <v>-5.1798475343378825E-3</v>
          </cell>
          <cell r="J13">
            <v>-5.7312884213460112E-3</v>
          </cell>
          <cell r="K13">
            <v>-6.24529159279936E-3</v>
          </cell>
          <cell r="L13">
            <v>-6.7245249505130632E-3</v>
          </cell>
          <cell r="M13">
            <v>-7.1714655926600037E-3</v>
          </cell>
          <cell r="N13">
            <v>-7.5884134437195433E-3</v>
          </cell>
          <cell r="O13">
            <v>-7.9775039109434044E-3</v>
          </cell>
          <cell r="P13">
            <v>-8.3407196368719041E-3</v>
          </cell>
          <cell r="Q13">
            <v>-8.6799014124672846E-3</v>
          </cell>
          <cell r="R13">
            <v>-8.99675831081863E-3</v>
          </cell>
          <cell r="S13">
            <v>-9.2928770970904569E-3</v>
          </cell>
          <cell r="T13">
            <v>-9.5697309664104606E-3</v>
          </cell>
          <cell r="U13">
            <v>-9.8286876576992605E-3</v>
          </cell>
          <cell r="V13">
            <v>-1.0071016988016032E-2</v>
          </cell>
          <cell r="W13">
            <v>-1.0297897848810291E-2</v>
          </cell>
        </row>
      </sheetData>
      <sheetData sheetId="11">
        <row r="6">
          <cell r="B6">
            <v>2.1798404840058426E-2</v>
          </cell>
          <cell r="C6">
            <v>2.0611942658338378E-2</v>
          </cell>
          <cell r="D6">
            <v>1.9509179552796539E-2</v>
          </cell>
          <cell r="E6">
            <v>1.8484139402804953E-2</v>
          </cell>
          <cell r="F6">
            <v>1.7531273082479603E-2</v>
          </cell>
          <cell r="G6">
            <v>1.6645427960794011E-2</v>
          </cell>
          <cell r="H6">
            <v>1.5821819580208275E-2</v>
          </cell>
          <cell r="I6">
            <v>1.5056005358205463E-2</v>
          </cell>
          <cell r="J6">
            <v>1.4343860167242456E-2</v>
          </cell>
          <cell r="K6">
            <v>1.3681553658943168E-2</v>
          </cell>
          <cell r="L6">
            <v>1.306552920794586E-2</v>
          </cell>
          <cell r="M6">
            <v>1.2492484359715455E-2</v>
          </cell>
          <cell r="N6">
            <v>1.1959352674895389E-2</v>
          </cell>
          <cell r="O6">
            <v>1.1463286870446635E-2</v>
          </cell>
          <cell r="P6">
            <v>1.1001643164947011E-2</v>
          </cell>
          <cell r="Q6">
            <v>1.0571966742039869E-2</v>
          </cell>
          <cell r="R6">
            <v>1.0171978252165086E-2</v>
          </cell>
          <cell r="S6">
            <v>9.7995612784100815E-3</v>
          </cell>
          <cell r="T6">
            <v>9.4527506976158828E-3</v>
          </cell>
          <cell r="U6">
            <v>9.1297218727922451E-3</v>
          </cell>
          <cell r="V6">
            <v>8.828780617463455E-3</v>
          </cell>
          <cell r="W6">
            <v>8.5483538768077478E-3</v>
          </cell>
        </row>
        <row r="7">
          <cell r="B7">
            <v>2.1798404840058426E-2</v>
          </cell>
          <cell r="C7">
            <v>2.1090582274732164E-2</v>
          </cell>
          <cell r="D7">
            <v>2.0433318464072064E-2</v>
          </cell>
          <cell r="E7">
            <v>1.9823002068459123E-2</v>
          </cell>
          <cell r="F7">
            <v>1.9256279701104242E-2</v>
          </cell>
          <cell r="G7">
            <v>1.8730037502846134E-2</v>
          </cell>
          <cell r="H7">
            <v>1.8241384033035043E-2</v>
          </cell>
          <cell r="I7">
            <v>1.7787634382496167E-2</v>
          </cell>
          <cell r="J7">
            <v>1.7366295421281496E-2</v>
          </cell>
          <cell r="K7">
            <v>1.6975052100153588E-2</v>
          </cell>
          <cell r="L7">
            <v>1.661175473053482E-2</v>
          </cell>
          <cell r="M7">
            <v>1.6274407173031673E-2</v>
          </cell>
          <cell r="N7">
            <v>1.5961155869635896E-2</v>
          </cell>
          <cell r="O7">
            <v>1.5670279659339818E-2</v>
          </cell>
          <cell r="P7">
            <v>1.5400180321207742E-2</v>
          </cell>
          <cell r="Q7">
            <v>1.5149373792942246E-2</v>
          </cell>
          <cell r="R7">
            <v>1.4916482016695714E-2</v>
          </cell>
          <cell r="S7">
            <v>1.4700225367323936E-2</v>
          </cell>
          <cell r="T7">
            <v>1.449941562147871E-2</v>
          </cell>
          <cell r="U7">
            <v>1.4312949428908145E-2</v>
          </cell>
          <cell r="V7">
            <v>1.413980225009262E-2</v>
          </cell>
          <cell r="W7">
            <v>1.3979022726906777E-2</v>
          </cell>
        </row>
        <row r="18">
          <cell r="B18">
            <v>21798.404840058425</v>
          </cell>
          <cell r="C18">
            <v>20241.39864119756</v>
          </cell>
          <cell r="D18">
            <v>18795.606895026634</v>
          </cell>
          <cell r="E18">
            <v>17453.085716366102</v>
          </cell>
          <cell r="F18">
            <v>16206.458640347542</v>
          </cell>
          <cell r="G18">
            <v>15048.876092391925</v>
          </cell>
          <cell r="H18">
            <v>13973.977753189502</v>
          </cell>
          <cell r="I18">
            <v>12975.857611895393</v>
          </cell>
          <cell r="J18">
            <v>12049.031515525499</v>
          </cell>
          <cell r="K18">
            <v>11188.407036252711</v>
          </cell>
          <cell r="L18">
            <v>10389.255491039105</v>
          </cell>
          <cell r="M18">
            <v>9647.1859598658484</v>
          </cell>
          <cell r="N18">
            <v>8958.1211598038353</v>
          </cell>
          <cell r="O18">
            <v>8318.2750423649704</v>
          </cell>
          <cell r="P18">
            <v>7724.1319910426682</v>
          </cell>
          <cell r="Q18">
            <v>7172.4275047423262</v>
          </cell>
          <cell r="R18">
            <v>6660.1302609667391</v>
          </cell>
          <cell r="S18">
            <v>6184.425460202584</v>
          </cell>
          <cell r="T18">
            <v>5742.6993599935668</v>
          </cell>
          <cell r="U18">
            <v>5332.5249137226447</v>
          </cell>
          <cell r="V18">
            <v>4951.6484351955105</v>
          </cell>
          <cell r="W18">
            <v>4597.9772157538264</v>
          </cell>
        </row>
        <row r="19">
          <cell r="B19">
            <v>0</v>
          </cell>
          <cell r="C19">
            <v>370.54401714081871</v>
          </cell>
          <cell r="D19">
            <v>713.57265776990732</v>
          </cell>
          <cell r="E19">
            <v>1031.0536864388534</v>
          </cell>
          <cell r="F19">
            <v>1324.8144421320603</v>
          </cell>
          <cell r="G19">
            <v>1596.5518684020872</v>
          </cell>
          <cell r="H19">
            <v>1847.8418270187744</v>
          </cell>
          <cell r="I19">
            <v>2080.1477463100696</v>
          </cell>
          <cell r="J19">
            <v>2294.8286517169558</v>
          </cell>
          <cell r="K19">
            <v>2493.1466226904572</v>
          </cell>
          <cell r="L19">
            <v>2676.2737169067541</v>
          </cell>
          <cell r="M19">
            <v>2845.2983998496074</v>
          </cell>
          <cell r="N19">
            <v>3001.231515091552</v>
          </cell>
          <cell r="O19">
            <v>3145.011828081665</v>
          </cell>
          <cell r="P19">
            <v>3277.5111739043432</v>
          </cell>
          <cell r="Q19">
            <v>3399.539237297543</v>
          </cell>
          <cell r="R19">
            <v>3511.8479911983463</v>
          </cell>
          <cell r="S19">
            <v>3615.1358182074982</v>
          </cell>
          <cell r="T19">
            <v>3710.0513376223157</v>
          </cell>
          <cell r="U19">
            <v>3797.196959069599</v>
          </cell>
          <cell r="V19">
            <v>3877.1321822679447</v>
          </cell>
          <cell r="W19">
            <v>3950.3766610539205</v>
          </cell>
        </row>
        <row r="20">
          <cell r="B20">
            <v>0</v>
          </cell>
          <cell r="C20">
            <v>0.13196846227728512</v>
          </cell>
          <cell r="D20">
            <v>0.25343101459464973</v>
          </cell>
          <cell r="E20">
            <v>0.36514343875526034</v>
          </cell>
          <cell r="F20">
            <v>0.46780763651114748</v>
          </cell>
          <cell r="G20">
            <v>0.56207547543554537</v>
          </cell>
          <cell r="H20">
            <v>0.648552360064789</v>
          </cell>
          <cell r="I20">
            <v>0.72780054793592219</v>
          </cell>
          <cell r="J20">
            <v>0.80034222874429328</v>
          </cell>
          <cell r="K20">
            <v>0.86666238354367131</v>
          </cell>
          <cell r="L20">
            <v>0.9272114397026372</v>
          </cell>
          <cell r="M20">
            <v>0.98240773620858368</v>
          </cell>
          <cell r="N20">
            <v>1.0326398128683865</v>
          </cell>
          <cell r="O20">
            <v>1.0782685359869946</v>
          </cell>
          <cell r="P20">
            <v>1.1196290722064963</v>
          </cell>
          <cell r="Q20">
            <v>1.1570327213537195</v>
          </cell>
          <cell r="R20">
            <v>1.1907686183695165</v>
          </cell>
          <cell r="S20">
            <v>1.2211053136733427</v>
          </cell>
          <cell r="T20">
            <v>1.2482922406485795</v>
          </cell>
          <cell r="U20">
            <v>1.2725610783136112</v>
          </cell>
          <cell r="V20">
            <v>1.2941270166675585</v>
          </cell>
          <cell r="W20">
            <v>1.3131899316645848</v>
          </cell>
        </row>
        <row r="21">
          <cell r="B21">
            <v>0</v>
          </cell>
          <cell r="C21">
            <v>327.49595918495601</v>
          </cell>
          <cell r="D21">
            <v>633.31368287266855</v>
          </cell>
          <cell r="E21">
            <v>919.01265385556655</v>
          </cell>
          <cell r="F21">
            <v>1186.0408973287238</v>
          </cell>
          <cell r="G21">
            <v>1435.7429384884692</v>
          </cell>
          <cell r="H21">
            <v>1669.3671916871015</v>
          </cell>
          <cell r="I21">
            <v>1888.0728217481119</v>
          </cell>
          <cell r="J21">
            <v>2092.936115146083</v>
          </cell>
          <cell r="K21">
            <v>2284.9563960623482</v>
          </cell>
          <cell r="L21">
            <v>2465.0615198267924</v>
          </cell>
          <cell r="M21">
            <v>2634.1129739340754</v>
          </cell>
          <cell r="N21">
            <v>2792.9106146663362</v>
          </cell>
          <cell r="O21">
            <v>2942.1970653522326</v>
          </cell>
          <cell r="P21">
            <v>3082.6618004329589</v>
          </cell>
          <cell r="Q21">
            <v>3214.9449377795131</v>
          </cell>
          <cell r="R21">
            <v>3339.640760102382</v>
          </cell>
          <cell r="S21">
            <v>3457.3009848062488</v>
          </cell>
          <cell r="T21">
            <v>3568.4378002600806</v>
          </cell>
          <cell r="U21">
            <v>3673.5266851694223</v>
          </cell>
          <cell r="V21">
            <v>3773.0090265459021</v>
          </cell>
          <cell r="W21">
            <v>3867.2945506622318</v>
          </cell>
        </row>
        <row r="22">
          <cell r="B22">
            <v>0</v>
          </cell>
          <cell r="C22">
            <v>866.90201528429975</v>
          </cell>
          <cell r="D22">
            <v>1672.7427746910896</v>
          </cell>
          <cell r="E22">
            <v>2421.8662745374691</v>
          </cell>
          <cell r="F22">
            <v>3118.3059686644651</v>
          </cell>
          <cell r="G22">
            <v>3765.8069545186609</v>
          </cell>
          <cell r="H22">
            <v>4367.8465746806723</v>
          </cell>
          <cell r="I22">
            <v>4927.6535470206991</v>
          </cell>
          <cell r="J22">
            <v>5448.2257285768483</v>
          </cell>
          <cell r="K22">
            <v>5932.3466107449349</v>
          </cell>
          <cell r="L22">
            <v>6382.600636397643</v>
          </cell>
          <cell r="M22">
            <v>6801.3874230780166</v>
          </cell>
          <cell r="N22">
            <v>7190.9349704017532</v>
          </cell>
          <cell r="O22">
            <v>7553.3119242215053</v>
          </cell>
          <cell r="P22">
            <v>7890.4389649238828</v>
          </cell>
          <cell r="Q22">
            <v>8204.0993824174584</v>
          </cell>
          <cell r="R22">
            <v>8495.9488959014525</v>
          </cell>
          <cell r="S22">
            <v>8767.5247723553512</v>
          </cell>
          <cell r="T22">
            <v>9020.2542938366478</v>
          </cell>
          <cell r="U22">
            <v>9255.4626200961229</v>
          </cell>
          <cell r="V22">
            <v>9474.3800896977227</v>
          </cell>
          <cell r="W22">
            <v>9678.1489997452954</v>
          </cell>
        </row>
        <row r="27">
          <cell r="B27">
            <v>21798.404840058425</v>
          </cell>
          <cell r="C27">
            <v>20241.375922911393</v>
          </cell>
          <cell r="D27">
            <v>18795.563356989151</v>
          </cell>
          <cell r="E27">
            <v>17453.023117204215</v>
          </cell>
          <cell r="F27">
            <v>16206.378608832485</v>
          </cell>
          <cell r="G27">
            <v>15048.780136773021</v>
          </cell>
          <cell r="H27">
            <v>13973.867269860662</v>
          </cell>
          <cell r="I27">
            <v>12975.733893442042</v>
          </cell>
          <cell r="J27">
            <v>12048.895758196182</v>
          </cell>
          <cell r="K27">
            <v>11188.260346896455</v>
          </cell>
          <cell r="L27">
            <v>10389.098893546708</v>
          </cell>
          <cell r="M27">
            <v>9647.0204011505139</v>
          </cell>
          <cell r="N27">
            <v>8957.9475153540479</v>
          </cell>
          <cell r="O27">
            <v>8318.0941214001869</v>
          </cell>
          <cell r="P27">
            <v>7723.944541300174</v>
          </cell>
          <cell r="Q27">
            <v>7172.2342169215899</v>
          </cell>
          <cell r="R27">
            <v>6659.9317728557617</v>
          </cell>
          <cell r="S27">
            <v>6184.2223605089221</v>
          </cell>
          <cell r="T27">
            <v>5742.4921919011422</v>
          </cell>
          <cell r="U27">
            <v>5332.3141781939175</v>
          </cell>
          <cell r="V27">
            <v>4951.4345940372086</v>
          </cell>
          <cell r="W27">
            <v>4597.7606944631225</v>
          </cell>
        </row>
        <row r="28">
          <cell r="B28">
            <v>0</v>
          </cell>
          <cell r="C28">
            <v>849.20635182077115</v>
          </cell>
          <cell r="D28">
            <v>1637.7551070829159</v>
          </cell>
          <cell r="E28">
            <v>2369.9789512549073</v>
          </cell>
          <cell r="F28">
            <v>3049.9010922717566</v>
          </cell>
          <cell r="G28">
            <v>3681.2573660731159</v>
          </cell>
          <cell r="H28">
            <v>4267.5167631743789</v>
          </cell>
          <cell r="I28">
            <v>4811.9004890541237</v>
          </cell>
          <cell r="J28">
            <v>5317.3996630853144</v>
          </cell>
          <cell r="K28">
            <v>5786.7917532571346</v>
          </cell>
          <cell r="L28">
            <v>6222.6558369881104</v>
          </cell>
          <cell r="M28">
            <v>6627.3867718811598</v>
          </cell>
          <cell r="N28">
            <v>7003.2083542818473</v>
          </cell>
          <cell r="O28">
            <v>7352.1855379396293</v>
          </cell>
          <cell r="P28">
            <v>7676.2357799075689</v>
          </cell>
          <cell r="Q28">
            <v>7977.1395760206569</v>
          </cell>
          <cell r="R28">
            <v>8256.5502438399526</v>
          </cell>
          <cell r="S28">
            <v>8516.0030068150136</v>
          </cell>
          <cell r="T28">
            <v>8756.9234295775696</v>
          </cell>
          <cell r="U28">
            <v>8980.6352507142274</v>
          </cell>
          <cell r="V28">
            <v>9188.3676560554104</v>
          </cell>
          <cell r="W28">
            <v>9381.2620324436539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6388.747022291449</v>
          </cell>
          <cell r="C37">
            <v>5932.4146076194493</v>
          </cell>
          <cell r="D37">
            <v>5508.6772845916275</v>
          </cell>
          <cell r="E37">
            <v>5115.2068336360217</v>
          </cell>
          <cell r="F37">
            <v>4749.8413365614133</v>
          </cell>
          <cell r="G37">
            <v>4410.5732978874339</v>
          </cell>
          <cell r="H37">
            <v>4095.538614651085</v>
          </cell>
          <cell r="I37">
            <v>3803.0063340842298</v>
          </cell>
          <cell r="J37">
            <v>3531.3691428855509</v>
          </cell>
          <cell r="K37">
            <v>3279.1345358302201</v>
          </cell>
          <cell r="L37">
            <v>3044.9166151931722</v>
          </cell>
          <cell r="M37">
            <v>2827.4284759278571</v>
          </cell>
          <cell r="N37">
            <v>2625.4751347607958</v>
          </cell>
          <cell r="O37">
            <v>2437.9469643508119</v>
          </cell>
          <cell r="P37">
            <v>2263.8135964368898</v>
          </cell>
          <cell r="Q37">
            <v>2102.1182604754767</v>
          </cell>
          <cell r="R37">
            <v>1951.9725266608264</v>
          </cell>
          <cell r="S37">
            <v>1812.5514244438991</v>
          </cell>
          <cell r="T37">
            <v>1683.088909728478</v>
          </cell>
          <cell r="U37">
            <v>1562.8736558389933</v>
          </cell>
          <cell r="V37">
            <v>1451.2451451335023</v>
          </cell>
          <cell r="W37">
            <v>1347.5900397871708</v>
          </cell>
        </row>
        <row r="38">
          <cell r="B38">
            <v>0</v>
          </cell>
          <cell r="C38">
            <v>108.6002394902751</v>
          </cell>
          <cell r="D38">
            <v>209.13618340266919</v>
          </cell>
          <cell r="E38">
            <v>302.18455053893706</v>
          </cell>
          <cell r="F38">
            <v>388.28090332123691</v>
          </cell>
          <cell r="G38">
            <v>467.92258745664924</v>
          </cell>
          <cell r="H38">
            <v>541.57146161159847</v>
          </cell>
          <cell r="I38">
            <v>609.65643209556538</v>
          </cell>
          <cell r="J38">
            <v>672.57580648210887</v>
          </cell>
          <cell r="K38">
            <v>730.69947910036842</v>
          </cell>
          <cell r="L38">
            <v>784.37096040643428</v>
          </cell>
          <cell r="M38">
            <v>833.90926138616851</v>
          </cell>
          <cell r="N38">
            <v>879.61064334453454</v>
          </cell>
          <cell r="O38">
            <v>921.75024269685366</v>
          </cell>
          <cell r="P38">
            <v>960.58357969060455</v>
          </cell>
          <cell r="Q38">
            <v>996.34795934863507</v>
          </cell>
          <cell r="R38">
            <v>1029.2637723324578</v>
          </cell>
          <cell r="S38">
            <v>1059.5357028744131</v>
          </cell>
          <cell r="T38">
            <v>1087.3538504168569</v>
          </cell>
          <cell r="U38">
            <v>1112.8947711223911</v>
          </cell>
          <cell r="V38">
            <v>1136.3224449788815</v>
          </cell>
          <cell r="W38">
            <v>1157.7891738141618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6388.747022291449</v>
          </cell>
          <cell r="C46">
            <v>5932.4079492706314</v>
          </cell>
          <cell r="D46">
            <v>5508.6645243227294</v>
          </cell>
          <cell r="E46">
            <v>5115.1884868711059</v>
          </cell>
          <cell r="F46">
            <v>4749.8178806660271</v>
          </cell>
          <cell r="G46">
            <v>4410.5451749041677</v>
          </cell>
          <cell r="H46">
            <v>4095.5062338395842</v>
          </cell>
          <cell r="I46">
            <v>3802.970074279614</v>
          </cell>
          <cell r="J46">
            <v>3531.3293546882128</v>
          </cell>
          <cell r="K46">
            <v>3279.0915436390546</v>
          </cell>
          <cell r="L46">
            <v>3044.8707190934078</v>
          </cell>
          <cell r="M46">
            <v>2827.379953443879</v>
          </cell>
          <cell r="N46">
            <v>2625.4242424836016</v>
          </cell>
          <cell r="O46">
            <v>2437.8939394490585</v>
          </cell>
          <cell r="P46">
            <v>2263.7586580598399</v>
          </cell>
          <cell r="Q46">
            <v>2102.0616110555657</v>
          </cell>
          <cell r="R46">
            <v>1951.914353123025</v>
          </cell>
          <cell r="S46">
            <v>1812.4918993285235</v>
          </cell>
          <cell r="T46">
            <v>1683.0281922336287</v>
          </cell>
          <cell r="U46">
            <v>1562.8118927883697</v>
          </cell>
          <cell r="V46">
            <v>1451.1824718749147</v>
          </cell>
          <cell r="W46">
            <v>1347.5265810267065</v>
          </cell>
        </row>
        <row r="47">
          <cell r="B47">
            <v>0</v>
          </cell>
          <cell r="C47">
            <v>248.8881453167559</v>
          </cell>
          <cell r="D47">
            <v>479.9985659680292</v>
          </cell>
          <cell r="E47">
            <v>694.60109942992585</v>
          </cell>
          <cell r="F47">
            <v>893.87488050168702</v>
          </cell>
          <cell r="G47">
            <v>1078.9148200683223</v>
          </cell>
          <cell r="H47">
            <v>1250.737621094484</v>
          </cell>
          <cell r="I47">
            <v>1410.2873649044907</v>
          </cell>
          <cell r="J47">
            <v>1558.4406984423545</v>
          </cell>
          <cell r="K47">
            <v>1696.0116510132282</v>
          </cell>
          <cell r="L47">
            <v>1823.7561069718963</v>
          </cell>
          <cell r="M47">
            <v>1942.3759589335168</v>
          </cell>
          <cell r="N47">
            <v>2052.5229643264497</v>
          </cell>
          <cell r="O47">
            <v>2154.8023264770309</v>
          </cell>
          <cell r="P47">
            <v>2249.7760199025697</v>
          </cell>
          <cell r="Q47">
            <v>2337.9658780834279</v>
          </cell>
          <cell r="R47">
            <v>2419.8564606799391</v>
          </cell>
          <cell r="S47">
            <v>2495.8977159481278</v>
          </cell>
          <cell r="T47">
            <v>2566.5074529828744</v>
          </cell>
          <cell r="U47">
            <v>2632.0736373722825</v>
          </cell>
          <cell r="V47">
            <v>2692.9565228767319</v>
          </cell>
          <cell r="W47">
            <v>2749.49063084515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0.13196846227728512</v>
          </cell>
          <cell r="D57">
            <v>0.25343101459464973</v>
          </cell>
          <cell r="E57">
            <v>0.36514343875526034</v>
          </cell>
          <cell r="F57">
            <v>0.46780763651114748</v>
          </cell>
          <cell r="G57">
            <v>0.56207547543554537</v>
          </cell>
          <cell r="H57">
            <v>0.648552360064789</v>
          </cell>
          <cell r="I57">
            <v>0.72780054793592219</v>
          </cell>
          <cell r="J57">
            <v>0.80034222874429328</v>
          </cell>
          <cell r="K57">
            <v>0.86666238354367131</v>
          </cell>
          <cell r="L57">
            <v>0.9272114397026372</v>
          </cell>
          <cell r="M57">
            <v>0.98240773620858368</v>
          </cell>
          <cell r="N57">
            <v>1.0326398128683865</v>
          </cell>
          <cell r="O57">
            <v>1.0782685359869946</v>
          </cell>
          <cell r="P57">
            <v>1.1196290722064963</v>
          </cell>
          <cell r="Q57">
            <v>1.1570327213537195</v>
          </cell>
          <cell r="R57">
            <v>1.1907686183695165</v>
          </cell>
          <cell r="S57">
            <v>1.2211053136733427</v>
          </cell>
          <cell r="T57">
            <v>1.2482922406485795</v>
          </cell>
          <cell r="U57">
            <v>1.2725610783136112</v>
          </cell>
          <cell r="V57">
            <v>1.2941270166675585</v>
          </cell>
          <cell r="W57">
            <v>1.3131899316645848</v>
          </cell>
        </row>
        <row r="58">
          <cell r="B58">
            <v>0</v>
          </cell>
          <cell r="C58">
            <v>327.49595918495601</v>
          </cell>
          <cell r="D58">
            <v>633.31368287266855</v>
          </cell>
          <cell r="E58">
            <v>919.01265385556655</v>
          </cell>
          <cell r="F58">
            <v>1186.0408973287238</v>
          </cell>
          <cell r="G58">
            <v>1435.7429384884692</v>
          </cell>
          <cell r="H58">
            <v>1669.3671916871015</v>
          </cell>
          <cell r="I58">
            <v>1888.0728217481119</v>
          </cell>
          <cell r="J58">
            <v>2092.936115146083</v>
          </cell>
          <cell r="K58">
            <v>2284.9563960623482</v>
          </cell>
          <cell r="L58">
            <v>2465.0615198267924</v>
          </cell>
          <cell r="M58">
            <v>2634.1129739340754</v>
          </cell>
          <cell r="N58">
            <v>2792.9106146663362</v>
          </cell>
          <cell r="O58">
            <v>2942.1970653522326</v>
          </cell>
          <cell r="P58">
            <v>3082.6618004329589</v>
          </cell>
          <cell r="Q58">
            <v>3214.9449377795131</v>
          </cell>
          <cell r="R58">
            <v>3339.640760102382</v>
          </cell>
          <cell r="S58">
            <v>3457.3009848062488</v>
          </cell>
          <cell r="T58">
            <v>3568.4378002600806</v>
          </cell>
          <cell r="U58">
            <v>3673.5266851694223</v>
          </cell>
          <cell r="V58">
            <v>3773.0090265459021</v>
          </cell>
          <cell r="W58">
            <v>3867.2945506622318</v>
          </cell>
        </row>
        <row r="59">
          <cell r="B59">
            <v>0</v>
          </cell>
          <cell r="C59">
            <v>866.90201528429975</v>
          </cell>
          <cell r="D59">
            <v>1672.7427746910896</v>
          </cell>
          <cell r="E59">
            <v>2421.8662745374691</v>
          </cell>
          <cell r="F59">
            <v>3118.3059686644651</v>
          </cell>
          <cell r="G59">
            <v>3765.8069545186609</v>
          </cell>
          <cell r="H59">
            <v>4367.8465746806723</v>
          </cell>
          <cell r="I59">
            <v>4927.6535470206991</v>
          </cell>
          <cell r="J59">
            <v>5448.2257285768483</v>
          </cell>
          <cell r="K59">
            <v>5932.3466107449349</v>
          </cell>
          <cell r="L59">
            <v>6382.600636397643</v>
          </cell>
          <cell r="M59">
            <v>6801.3874230780166</v>
          </cell>
          <cell r="N59">
            <v>7190.9349704017532</v>
          </cell>
          <cell r="O59">
            <v>7553.3119242215053</v>
          </cell>
          <cell r="P59">
            <v>7890.4389649238828</v>
          </cell>
          <cell r="Q59">
            <v>8204.0993824174584</v>
          </cell>
          <cell r="R59">
            <v>8495.9488959014525</v>
          </cell>
          <cell r="S59">
            <v>8767.5247723553512</v>
          </cell>
          <cell r="T59">
            <v>9020.2542938366478</v>
          </cell>
          <cell r="U59">
            <v>9255.4626200961229</v>
          </cell>
          <cell r="V59">
            <v>9474.3800896977227</v>
          </cell>
          <cell r="W59">
            <v>9678.1489997452954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C6">
            <v>1768.001984347808</v>
          </cell>
          <cell r="D6">
            <v>1641.7180885807786</v>
          </cell>
          <cell r="E6">
            <v>1524.4544473682688</v>
          </cell>
          <cell r="F6">
            <v>1415.566757183826</v>
          </cell>
          <cell r="G6">
            <v>1314.4567361763627</v>
          </cell>
          <cell r="H6">
            <v>1220.5688369076781</v>
          </cell>
          <cell r="I6">
            <v>1133.3871938944415</v>
          </cell>
          <cell r="J6">
            <v>1052.4327891828925</v>
          </cell>
          <cell r="K6">
            <v>977.26082038249115</v>
          </cell>
          <cell r="L6">
            <v>907.45825669716464</v>
          </cell>
          <cell r="M6">
            <v>842.64156952575183</v>
          </cell>
          <cell r="N6">
            <v>782.45462516241571</v>
          </cell>
          <cell r="O6">
            <v>726.56672801845502</v>
          </cell>
          <cell r="P6">
            <v>674.670803613987</v>
          </cell>
          <cell r="Q6">
            <v>626.48171135593918</v>
          </cell>
          <cell r="R6">
            <v>581.7346778318979</v>
          </cell>
          <cell r="S6">
            <v>540.18384201154049</v>
          </cell>
          <cell r="T6">
            <v>501.60090436224988</v>
          </cell>
          <cell r="U6">
            <v>465.77387245647208</v>
          </cell>
          <cell r="V6">
            <v>432.50589617854729</v>
          </cell>
          <cell r="W6">
            <v>401.61418613105366</v>
          </cell>
        </row>
        <row r="7">
          <cell r="C7">
            <v>59.342451010996697</v>
          </cell>
          <cell r="D7">
            <v>114.27832734485877</v>
          </cell>
          <cell r="E7">
            <v>165.12276557403661</v>
          </cell>
          <cell r="F7">
            <v>212.16841318208475</v>
          </cell>
          <cell r="G7">
            <v>255.68703488514456</v>
          </cell>
          <cell r="H7">
            <v>295.93100420849498</v>
          </cell>
          <cell r="I7">
            <v>333.1346885142903</v>
          </cell>
          <cell r="J7">
            <v>367.51573509117532</v>
          </cell>
          <cell r="K7">
            <v>399.27626537285249</v>
          </cell>
          <cell r="L7">
            <v>428.60398384789369</v>
          </cell>
          <cell r="M7">
            <v>455.67320775435786</v>
          </cell>
          <cell r="N7">
            <v>480.6458232175313</v>
          </cell>
          <cell r="O7">
            <v>503.67217308494531</v>
          </cell>
          <cell r="P7">
            <v>524.89188133753669</v>
          </cell>
          <cell r="Q7">
            <v>544.4346186073326</v>
          </cell>
          <cell r="R7">
            <v>562.42081300844666</v>
          </cell>
          <cell r="S7">
            <v>578.96231018769686</v>
          </cell>
          <cell r="T7">
            <v>594.1629862221356</v>
          </cell>
          <cell r="U7">
            <v>608.11931673169818</v>
          </cell>
          <cell r="V7">
            <v>620.92090533459339</v>
          </cell>
          <cell r="W7">
            <v>632.65097434966253</v>
          </cell>
        </row>
        <row r="8">
          <cell r="C8">
            <v>7.6077515603973495E-3</v>
          </cell>
          <cell r="D8">
            <v>1.4609855744809955E-2</v>
          </cell>
          <cell r="E8">
            <v>2.1049882055322936E-2</v>
          </cell>
          <cell r="F8">
            <v>2.696829390309612E-2</v>
          </cell>
          <cell r="G8">
            <v>3.2402670316193226E-2</v>
          </cell>
          <cell r="H8">
            <v>3.7387911809680485E-2</v>
          </cell>
          <cell r="I8">
            <v>4.1956431549408098E-2</v>
          </cell>
          <cell r="J8">
            <v>4.6138332860072406E-2</v>
          </cell>
          <cell r="K8">
            <v>4.9961574053113161E-2</v>
          </cell>
          <cell r="L8">
            <v>5.3452121480316507E-2</v>
          </cell>
          <cell r="M8">
            <v>5.6634091654288503E-2</v>
          </cell>
          <cell r="N8">
            <v>5.9529883216879076E-2</v>
          </cell>
          <cell r="O8">
            <v>6.216029948084336E-2</v>
          </cell>
          <cell r="P8">
            <v>6.4544662218219487E-2</v>
          </cell>
          <cell r="Q8">
            <v>6.6700917320794265E-2</v>
          </cell>
          <cell r="R8">
            <v>6.8645732913356558E-2</v>
          </cell>
          <cell r="S8">
            <v>7.0394590458957504E-2</v>
          </cell>
          <cell r="T8">
            <v>7.1961869356878455E-2</v>
          </cell>
          <cell r="U8">
            <v>7.3360925498240762E-2</v>
          </cell>
          <cell r="V8">
            <v>7.4604164210979138E-2</v>
          </cell>
          <cell r="W8">
            <v>7.5703107995060123E-2</v>
          </cell>
        </row>
        <row r="9">
          <cell r="C9">
            <v>21.650883104790683</v>
          </cell>
          <cell r="D9">
            <v>41.86860977053086</v>
          </cell>
          <cell r="E9">
            <v>60.756278001015261</v>
          </cell>
          <cell r="F9">
            <v>78.409617295653163</v>
          </cell>
          <cell r="G9">
            <v>94.917514729355673</v>
          </cell>
          <cell r="H9">
            <v>110.36250345237978</v>
          </cell>
          <cell r="I9">
            <v>124.82121629450162</v>
          </cell>
          <cell r="J9">
            <v>138.3648069661561</v>
          </cell>
          <cell r="K9">
            <v>151.05934117113907</v>
          </cell>
          <cell r="L9">
            <v>162.96615978014549</v>
          </cell>
          <cell r="M9">
            <v>174.1422160609028</v>
          </cell>
          <cell r="N9">
            <v>184.64038881810933</v>
          </cell>
          <cell r="O9">
            <v>194.50977316402134</v>
          </cell>
          <cell r="P9">
            <v>203.79595051761936</v>
          </cell>
          <cell r="Q9">
            <v>212.54123931615297</v>
          </cell>
          <cell r="R9">
            <v>220.7849278168818</v>
          </cell>
          <cell r="S9">
            <v>228.56349026842074</v>
          </cell>
          <cell r="T9">
            <v>235.91078763971649</v>
          </cell>
          <cell r="U9">
            <v>242.85825400982819</v>
          </cell>
          <cell r="V9">
            <v>249.43506964289261</v>
          </cell>
          <cell r="W9">
            <v>255.66832169948881</v>
          </cell>
        </row>
        <row r="10">
          <cell r="C10">
            <v>54.99707378484419</v>
          </cell>
          <cell r="D10">
            <v>106.12036444808686</v>
          </cell>
          <cell r="E10">
            <v>153.64545917462371</v>
          </cell>
          <cell r="F10">
            <v>197.82824404453265</v>
          </cell>
          <cell r="G10">
            <v>238.9063115388204</v>
          </cell>
          <cell r="H10">
            <v>277.10026751963699</v>
          </cell>
          <cell r="I10">
            <v>312.61494486521667</v>
          </cell>
          <cell r="J10">
            <v>345.64053042691552</v>
          </cell>
          <cell r="K10">
            <v>376.35361149946374</v>
          </cell>
          <cell r="L10">
            <v>404.91814755331546</v>
          </cell>
          <cell r="M10">
            <v>431.48637256733275</v>
          </cell>
          <cell r="N10">
            <v>456.19963291872625</v>
          </cell>
          <cell r="O10">
            <v>479.18916543309706</v>
          </cell>
          <cell r="P10">
            <v>500.57681986863821</v>
          </cell>
          <cell r="Q10">
            <v>520.47572980325401</v>
          </cell>
          <cell r="R10">
            <v>538.99093560985978</v>
          </cell>
          <cell r="S10">
            <v>556.2199629418825</v>
          </cell>
          <cell r="T10">
            <v>572.2533599065406</v>
          </cell>
          <cell r="U10">
            <v>587.17519587650281</v>
          </cell>
          <cell r="V10">
            <v>601.06352467975535</v>
          </cell>
          <cell r="W10">
            <v>613.99081471179943</v>
          </cell>
        </row>
        <row r="15">
          <cell r="C15">
            <v>1768</v>
          </cell>
          <cell r="D15">
            <v>1641.7142857142858</v>
          </cell>
          <cell r="E15">
            <v>1524.4489795918369</v>
          </cell>
          <cell r="F15">
            <v>1415.5597667638485</v>
          </cell>
          <cell r="G15">
            <v>1314.448354852145</v>
          </cell>
          <cell r="H15">
            <v>1220.5591866484203</v>
          </cell>
          <cell r="I15">
            <v>1133.3763876021046</v>
          </cell>
          <cell r="J15">
            <v>1052.4209313448114</v>
          </cell>
          <cell r="K15">
            <v>977.24800767732484</v>
          </cell>
          <cell r="L15">
            <v>907.44457855751591</v>
          </cell>
          <cell r="M15">
            <v>842.62710866055045</v>
          </cell>
          <cell r="N15">
            <v>782.4394580419397</v>
          </cell>
          <cell r="O15">
            <v>726.55092532465824</v>
          </cell>
          <cell r="P15">
            <v>674.6544306586112</v>
          </cell>
          <cell r="Q15">
            <v>626.46482846871038</v>
          </cell>
          <cell r="R15">
            <v>581.71734072094534</v>
          </cell>
          <cell r="S15">
            <v>540.1661020980207</v>
          </cell>
          <cell r="T15">
            <v>501.58280909101921</v>
          </cell>
          <cell r="U15">
            <v>465.75546558451782</v>
          </cell>
          <cell r="V15">
            <v>432.48721804276653</v>
          </cell>
          <cell r="W15">
            <v>401.59527389685462</v>
          </cell>
        </row>
        <row r="16">
          <cell r="C16">
            <v>136</v>
          </cell>
          <cell r="D16">
            <v>262.28571428571428</v>
          </cell>
          <cell r="E16">
            <v>379.55102040816325</v>
          </cell>
          <cell r="F16">
            <v>488.44023323615158</v>
          </cell>
          <cell r="G16">
            <v>589.55164514785497</v>
          </cell>
          <cell r="H16">
            <v>683.44081335157966</v>
          </cell>
          <cell r="I16">
            <v>770.62361239789539</v>
          </cell>
          <cell r="J16">
            <v>851.57906865518862</v>
          </cell>
          <cell r="K16">
            <v>926.75199232267516</v>
          </cell>
          <cell r="L16">
            <v>996.55542144248409</v>
          </cell>
          <cell r="M16">
            <v>1061.3728913394496</v>
          </cell>
          <cell r="N16">
            <v>1121.5605419580602</v>
          </cell>
          <cell r="O16">
            <v>1177.4490746753415</v>
          </cell>
          <cell r="P16">
            <v>1229.3455693413885</v>
          </cell>
          <cell r="Q16">
            <v>1277.5351715312893</v>
          </cell>
          <cell r="R16">
            <v>1322.2826592790543</v>
          </cell>
          <cell r="S16">
            <v>1363.8338979019791</v>
          </cell>
          <cell r="T16">
            <v>1402.4171909089805</v>
          </cell>
          <cell r="U16">
            <v>1438.2445344154819</v>
          </cell>
          <cell r="V16">
            <v>1471.5127819572331</v>
          </cell>
          <cell r="W16">
            <v>1502.4047261031451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C6">
            <v>136</v>
          </cell>
          <cell r="D6">
            <v>126.28585602484343</v>
          </cell>
          <cell r="E6">
            <v>117.2655777557699</v>
          </cell>
          <cell r="F6">
            <v>108.88960338344778</v>
          </cell>
          <cell r="G6">
            <v>101.11191122741614</v>
          </cell>
          <cell r="H6">
            <v>93.8897668697402</v>
          </cell>
          <cell r="I6">
            <v>87.183488350548444</v>
          </cell>
          <cell r="J6">
            <v>80.956228135317247</v>
          </cell>
          <cell r="K6">
            <v>75.17377065592089</v>
          </cell>
          <cell r="L6">
            <v>69.804344313035088</v>
          </cell>
          <cell r="M6">
            <v>64.818446906940338</v>
          </cell>
          <cell r="N6">
            <v>60.1886835375537</v>
          </cell>
          <cell r="O6">
            <v>55.889616083029694</v>
          </cell>
          <cell r="P6">
            <v>51.897623429889641</v>
          </cell>
          <cell r="Q6">
            <v>48.190771686713354</v>
          </cell>
          <cell r="R6">
            <v>44.748693668281369</v>
          </cell>
          <cell r="S6">
            <v>41.552476987992705</v>
          </cell>
          <cell r="T6">
            <v>38.584560143681465</v>
          </cell>
          <cell r="U6">
            <v>35.828636025874992</v>
          </cell>
          <cell r="V6">
            <v>33.269562318319437</v>
          </cell>
          <cell r="W6">
            <v>30.893278298467663</v>
          </cell>
        </row>
        <row r="7">
          <cell r="C7">
            <v>0</v>
          </cell>
          <cell r="D7">
            <v>4.2387465007854788</v>
          </cell>
          <cell r="E7">
            <v>8.1627376674899121</v>
          </cell>
          <cell r="F7">
            <v>11.794483255288329</v>
          </cell>
          <cell r="G7">
            <v>15.154886655863196</v>
          </cell>
          <cell r="H7">
            <v>18.263359634653181</v>
          </cell>
          <cell r="I7">
            <v>21.137928872035356</v>
          </cell>
          <cell r="J7">
            <v>23.795334893877879</v>
          </cell>
          <cell r="K7">
            <v>26.25112393508395</v>
          </cell>
          <cell r="L7">
            <v>28.519733240918036</v>
          </cell>
          <cell r="M7">
            <v>30.614570274849548</v>
          </cell>
          <cell r="N7">
            <v>32.548086268168419</v>
          </cell>
          <cell r="O7">
            <v>34.331844515537952</v>
          </cell>
          <cell r="P7">
            <v>35.976583791781806</v>
          </cell>
          <cell r="Q7">
            <v>37.492277238395481</v>
          </cell>
          <cell r="R7">
            <v>38.888187043380903</v>
          </cell>
          <cell r="S7">
            <v>40.172915214889045</v>
          </cell>
          <cell r="T7">
            <v>41.35445072769263</v>
          </cell>
          <cell r="U7">
            <v>42.440213301581117</v>
          </cell>
          <cell r="V7">
            <v>43.437094052264158</v>
          </cell>
          <cell r="W7">
            <v>44.351493238185242</v>
          </cell>
        </row>
        <row r="8">
          <cell r="C8">
            <v>0</v>
          </cell>
          <cell r="D8">
            <v>5.4341082574266785E-4</v>
          </cell>
          <cell r="E8">
            <v>1.0435611246292825E-3</v>
          </cell>
          <cell r="F8">
            <v>1.5035630039516384E-3</v>
          </cell>
          <cell r="G8">
            <v>1.9263067073640085E-3</v>
          </cell>
          <cell r="H8">
            <v>2.3144764511566591E-3</v>
          </cell>
          <cell r="I8">
            <v>2.6705651292628918E-3</v>
          </cell>
          <cell r="J8">
            <v>2.996887967814864E-3</v>
          </cell>
          <cell r="K8">
            <v>3.295595204290886E-3</v>
          </cell>
          <cell r="L8">
            <v>3.5686838609366544E-3</v>
          </cell>
          <cell r="M8">
            <v>3.8180086771654647E-3</v>
          </cell>
          <cell r="N8">
            <v>4.0452922610206077E-3</v>
          </cell>
          <cell r="O8">
            <v>4.2521345154913626E-3</v>
          </cell>
          <cell r="P8">
            <v>4.4400213914888116E-3</v>
          </cell>
          <cell r="Q8">
            <v>4.6103330155871066E-3</v>
          </cell>
          <cell r="R8">
            <v>4.7643512371995907E-3</v>
          </cell>
          <cell r="S8">
            <v>4.9032666366683256E-3</v>
          </cell>
          <cell r="T8">
            <v>5.0281850327826786E-3</v>
          </cell>
          <cell r="U8">
            <v>5.1401335254913178E-3</v>
          </cell>
          <cell r="V8">
            <v>5.240066107017197E-3</v>
          </cell>
          <cell r="W8">
            <v>5.3288688722127955E-3</v>
          </cell>
        </row>
        <row r="9">
          <cell r="C9">
            <v>0</v>
          </cell>
          <cell r="D9">
            <v>1.5464916503421917</v>
          </cell>
          <cell r="E9">
            <v>2.9906149836093472</v>
          </cell>
          <cell r="F9">
            <v>4.3397341429296619</v>
          </cell>
          <cell r="G9">
            <v>5.6006869496895115</v>
          </cell>
          <cell r="H9">
            <v>6.7798224806682628</v>
          </cell>
          <cell r="I9">
            <v>7.8830359608842704</v>
          </cell>
          <cell r="J9">
            <v>8.9158011638929739</v>
          </cell>
          <cell r="K9">
            <v>9.8832004975825782</v>
          </cell>
          <cell r="L9">
            <v>10.789952940795647</v>
          </cell>
          <cell r="M9">
            <v>11.640439984296107</v>
          </cell>
          <cell r="N9">
            <v>12.438729718635914</v>
          </cell>
          <cell r="O9">
            <v>13.188599201293524</v>
          </cell>
          <cell r="P9">
            <v>13.893555226001524</v>
          </cell>
          <cell r="Q9">
            <v>14.556853608401383</v>
          </cell>
          <cell r="R9">
            <v>15.181517094010927</v>
          </cell>
          <cell r="S9">
            <v>15.770351986920129</v>
          </cell>
          <cell r="T9">
            <v>16.325963590601482</v>
          </cell>
          <cell r="U9">
            <v>16.850770545694036</v>
          </cell>
          <cell r="V9">
            <v>17.347018143559158</v>
          </cell>
          <cell r="W9">
            <v>17.816790688778045</v>
          </cell>
        </row>
        <row r="10">
          <cell r="C10">
            <v>0</v>
          </cell>
          <cell r="D10">
            <v>3.9283624132031565</v>
          </cell>
          <cell r="E10">
            <v>7.5800260320062041</v>
          </cell>
          <cell r="F10">
            <v>10.974675655330264</v>
          </cell>
          <cell r="G10">
            <v>14.13058886032376</v>
          </cell>
          <cell r="H10">
            <v>17.064736538487171</v>
          </cell>
          <cell r="I10">
            <v>19.792876251402642</v>
          </cell>
          <cell r="J10">
            <v>22.329638918944049</v>
          </cell>
          <cell r="K10">
            <v>24.68860931620825</v>
          </cell>
          <cell r="L10">
            <v>26.882400821390267</v>
          </cell>
          <cell r="M10">
            <v>28.92272482523682</v>
          </cell>
          <cell r="N10">
            <v>30.820455183380911</v>
          </cell>
          <cell r="O10">
            <v>32.585688065623302</v>
          </cell>
          <cell r="P10">
            <v>34.227797530935504</v>
          </cell>
          <cell r="Q10">
            <v>35.755487133474155</v>
          </cell>
          <cell r="R10">
            <v>37.176837843089572</v>
          </cell>
          <cell r="S10">
            <v>38.499352543561415</v>
          </cell>
          <cell r="T10">
            <v>39.72999735299161</v>
          </cell>
          <cell r="U10">
            <v>40.875239993324328</v>
          </cell>
          <cell r="V10">
            <v>41.941085419750202</v>
          </cell>
          <cell r="W10">
            <v>42.933108905696812</v>
          </cell>
        </row>
        <row r="15">
          <cell r="C15">
            <v>136</v>
          </cell>
          <cell r="D15">
            <v>126.28571428571429</v>
          </cell>
          <cell r="E15">
            <v>117.26530612244899</v>
          </cell>
          <cell r="F15">
            <v>108.88921282798835</v>
          </cell>
          <cell r="G15">
            <v>101.11141191170347</v>
          </cell>
          <cell r="H15">
            <v>93.889168203724651</v>
          </cell>
          <cell r="I15">
            <v>87.182799046315736</v>
          </cell>
          <cell r="J15">
            <v>80.955456257293193</v>
          </cell>
          <cell r="K15">
            <v>75.172923667486529</v>
          </cell>
          <cell r="L15">
            <v>69.803429119808911</v>
          </cell>
          <cell r="M15">
            <v>64.81746989696542</v>
          </cell>
          <cell r="N15">
            <v>60.187650618610746</v>
          </cell>
          <cell r="O15">
            <v>55.888532717281407</v>
          </cell>
          <cell r="P15">
            <v>51.896494666047019</v>
          </cell>
          <cell r="Q15">
            <v>48.189602189900803</v>
          </cell>
          <cell r="R15">
            <v>44.747487747765028</v>
          </cell>
          <cell r="S15">
            <v>41.551238622924664</v>
          </cell>
          <cell r="T15">
            <v>38.58329300700148</v>
          </cell>
          <cell r="U15">
            <v>35.827343506501371</v>
          </cell>
          <cell r="V15">
            <v>33.268247541751272</v>
          </cell>
          <cell r="W15">
            <v>30.891944145911896</v>
          </cell>
        </row>
        <row r="16">
          <cell r="C16">
            <v>0</v>
          </cell>
          <cell r="D16">
            <v>9.7142857142857135</v>
          </cell>
          <cell r="E16">
            <v>18.73469387755102</v>
          </cell>
          <cell r="F16">
            <v>27.110787172011662</v>
          </cell>
          <cell r="G16">
            <v>34.888588088296544</v>
          </cell>
          <cell r="H16">
            <v>42.110831796275356</v>
          </cell>
          <cell r="I16">
            <v>48.817200953684264</v>
          </cell>
          <cell r="J16">
            <v>55.044543742706814</v>
          </cell>
          <cell r="K16">
            <v>60.827076332513471</v>
          </cell>
          <cell r="L16">
            <v>66.196570880191089</v>
          </cell>
          <cell r="M16">
            <v>71.18253010303458</v>
          </cell>
          <cell r="N16">
            <v>75.812349381389254</v>
          </cell>
          <cell r="O16">
            <v>80.111467282718579</v>
          </cell>
          <cell r="P16">
            <v>84.103505333952967</v>
          </cell>
          <cell r="Q16">
            <v>87.810397810099175</v>
          </cell>
          <cell r="R16">
            <v>91.252512252234951</v>
          </cell>
          <cell r="S16">
            <v>94.448761377075314</v>
          </cell>
          <cell r="T16">
            <v>97.416706992998499</v>
          </cell>
          <cell r="U16">
            <v>100.17265649349861</v>
          </cell>
          <cell r="V16">
            <v>102.73175245824871</v>
          </cell>
          <cell r="W16">
            <v>105.10805585408808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C6">
            <v>1.9843478080369737E-3</v>
          </cell>
          <cell r="D6">
            <v>1.9602578140851699E-3</v>
          </cell>
          <cell r="E6">
            <v>1.9365432602726758E-3</v>
          </cell>
          <cell r="F6">
            <v>1.9131990049858004E-3</v>
          </cell>
          <cell r="G6">
            <v>1.8902199529258902E-3</v>
          </cell>
          <cell r="H6">
            <v>1.867601055618793E-3</v>
          </cell>
          <cell r="I6">
            <v>1.8453373118852924E-3</v>
          </cell>
          <cell r="J6">
            <v>1.8234237682734941E-3</v>
          </cell>
          <cell r="K6">
            <v>1.801855519454147E-3</v>
          </cell>
          <cell r="L6">
            <v>1.7806277085798852E-3</v>
          </cell>
          <cell r="M6">
            <v>1.7597355276093658E-3</v>
          </cell>
          <cell r="N6">
            <v>1.7391742175972662E-3</v>
          </cell>
          <cell r="O6">
            <v>1.7189390689511229E-3</v>
          </cell>
          <cell r="P6">
            <v>1.699025421655945E-3</v>
          </cell>
          <cell r="Q6">
            <v>1.6794286654675794E-3</v>
          </cell>
          <cell r="R6">
            <v>1.6601442400757467E-3</v>
          </cell>
          <cell r="S6">
            <v>1.6411676352376943E-3</v>
          </cell>
          <cell r="T6">
            <v>1.6224943908833759E-3</v>
          </cell>
          <cell r="U6">
            <v>1.6041200971930859E-3</v>
          </cell>
          <cell r="V6">
            <v>1.5860403946484252E-3</v>
          </cell>
          <cell r="W6">
            <v>1.5682509740575052E-3</v>
          </cell>
        </row>
        <row r="7">
          <cell r="C7">
            <v>59.342451010996697</v>
          </cell>
          <cell r="D7">
            <v>59.17462283464755</v>
          </cell>
          <cell r="E7">
            <v>59.007175896667754</v>
          </cell>
          <cell r="F7">
            <v>58.840130863336476</v>
          </cell>
          <cell r="G7">
            <v>58.67350835892303</v>
          </cell>
          <cell r="H7">
            <v>58.507328958003576</v>
          </cell>
          <cell r="I7">
            <v>58.341613177830673</v>
          </cell>
          <cell r="J7">
            <v>58.176381470762855</v>
          </cell>
          <cell r="K7">
            <v>58.011654216761158</v>
          </cell>
          <cell r="L7">
            <v>57.847451715959188</v>
          </cell>
          <cell r="M7">
            <v>57.683794181313729</v>
          </cell>
          <cell r="N7">
            <v>57.520701731341887</v>
          </cell>
          <cell r="O7">
            <v>57.358194382951979</v>
          </cell>
          <cell r="P7">
            <v>57.196292044373223</v>
          </cell>
          <cell r="Q7">
            <v>57.035014508191352</v>
          </cell>
          <cell r="R7">
            <v>56.874381444495</v>
          </cell>
          <cell r="S7">
            <v>56.714412394139281</v>
          </cell>
          <cell r="T7">
            <v>56.555126762131387</v>
          </cell>
          <cell r="U7">
            <v>56.396543811143673</v>
          </cell>
          <cell r="V7">
            <v>56.238682655159302</v>
          </cell>
          <cell r="W7">
            <v>56.081562253254447</v>
          </cell>
        </row>
        <row r="8">
          <cell r="C8">
            <v>7.6077515603973495E-3</v>
          </cell>
          <cell r="D8">
            <v>7.5455150101552742E-3</v>
          </cell>
          <cell r="E8">
            <v>7.4835874351422641E-3</v>
          </cell>
          <cell r="F8">
            <v>7.4219748517248196E-3</v>
          </cell>
          <cell r="G8">
            <v>7.3606831204611131E-3</v>
          </cell>
          <cell r="H8">
            <v>7.2997179446439193E-3</v>
          </cell>
          <cell r="I8">
            <v>7.2390848689905035E-3</v>
          </cell>
          <cell r="J8">
            <v>7.1787892784791734E-3</v>
          </cell>
          <cell r="K8">
            <v>7.1188363973316423E-3</v>
          </cell>
          <cell r="L8">
            <v>7.0592312881399997E-3</v>
          </cell>
          <cell r="M8">
            <v>6.9999788511374639E-3</v>
          </cell>
          <cell r="N8">
            <v>6.9410838236111817E-3</v>
          </cell>
          <cell r="O8">
            <v>6.8825507794556462E-3</v>
          </cell>
          <cell r="P8">
            <v>6.824384128864938E-3</v>
          </cell>
          <cell r="Q8">
            <v>6.7665881181618844E-3</v>
          </cell>
          <cell r="R8">
            <v>6.7091668297618902E-3</v>
          </cell>
          <cell r="S8">
            <v>6.6521241822692801E-3</v>
          </cell>
          <cell r="T8">
            <v>6.5954639307036281E-3</v>
          </cell>
          <cell r="U8">
            <v>6.5391896668536252E-3</v>
          </cell>
          <cell r="V8">
            <v>6.4833048197555799E-3</v>
          </cell>
          <cell r="W8">
            <v>6.4278126562937856E-3</v>
          </cell>
        </row>
        <row r="9">
          <cell r="C9">
            <v>21.650883104790683</v>
          </cell>
          <cell r="D9">
            <v>21.764218316082367</v>
          </cell>
          <cell r="E9">
            <v>21.878283214093749</v>
          </cell>
          <cell r="F9">
            <v>21.99307343756756</v>
          </cell>
          <cell r="G9">
            <v>22.108584383392035</v>
          </cell>
          <cell r="H9">
            <v>22.224811203692365</v>
          </cell>
          <cell r="I9">
            <v>22.341748803006116</v>
          </cell>
          <cell r="J9">
            <v>22.45939183554745</v>
          </cell>
          <cell r="K9">
            <v>22.577734702565543</v>
          </cell>
          <cell r="L9">
            <v>22.696771549802069</v>
          </cell>
          <cell r="M9">
            <v>22.816496265053427</v>
          </cell>
          <cell r="N9">
            <v>22.936902475842473</v>
          </cell>
          <cell r="O9">
            <v>23.057983547205531</v>
          </cell>
          <cell r="P9">
            <v>23.179732579599541</v>
          </cell>
          <cell r="Q9">
            <v>23.302142406934998</v>
          </cell>
          <cell r="R9">
            <v>23.425205594739751</v>
          </cell>
          <cell r="S9">
            <v>23.548914438459068</v>
          </cell>
          <cell r="T9">
            <v>23.673260961897231</v>
          </cell>
          <cell r="U9">
            <v>23.798236915805756</v>
          </cell>
          <cell r="V9">
            <v>23.923833776623589</v>
          </cell>
          <cell r="W9">
            <v>24.050042745374245</v>
          </cell>
        </row>
        <row r="10">
          <cell r="C10">
            <v>54.99707378484419</v>
          </cell>
          <cell r="D10">
            <v>55.051653076445831</v>
          </cell>
          <cell r="E10">
            <v>55.105120758543059</v>
          </cell>
          <cell r="F10">
            <v>55.157460525239216</v>
          </cell>
          <cell r="G10">
            <v>55.208656354611527</v>
          </cell>
          <cell r="H10">
            <v>55.258692519303757</v>
          </cell>
          <cell r="I10">
            <v>55.307553596982295</v>
          </cell>
          <cell r="J10">
            <v>55.35522448064291</v>
          </cell>
          <cell r="K10">
            <v>55.401690388756478</v>
          </cell>
          <cell r="L10">
            <v>55.446936875241995</v>
          </cell>
          <cell r="M10">
            <v>55.490949839254107</v>
          </cell>
          <cell r="N10">
            <v>55.533715534774402</v>
          </cell>
          <cell r="O10">
            <v>55.575220579994067</v>
          </cell>
          <cell r="P10">
            <v>55.615451966476662</v>
          </cell>
          <cell r="Q10">
            <v>55.654397068089985</v>
          </cell>
          <cell r="R10">
            <v>55.692043649695385</v>
          </cell>
          <cell r="S10">
            <v>55.728379875584132</v>
          </cell>
          <cell r="T10">
            <v>55.76339431764977</v>
          </cell>
          <cell r="U10">
            <v>55.797075963286446</v>
          </cell>
          <cell r="V10">
            <v>55.829414223002672</v>
          </cell>
          <cell r="W10">
            <v>55.860398937740939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136</v>
          </cell>
          <cell r="D16">
            <v>136</v>
          </cell>
          <cell r="E16">
            <v>136</v>
          </cell>
          <cell r="F16">
            <v>136</v>
          </cell>
          <cell r="G16">
            <v>136</v>
          </cell>
          <cell r="H16">
            <v>136</v>
          </cell>
          <cell r="I16">
            <v>136</v>
          </cell>
          <cell r="J16">
            <v>136</v>
          </cell>
          <cell r="K16">
            <v>136</v>
          </cell>
          <cell r="L16">
            <v>136</v>
          </cell>
          <cell r="M16">
            <v>136</v>
          </cell>
          <cell r="N16">
            <v>136</v>
          </cell>
          <cell r="O16">
            <v>136</v>
          </cell>
          <cell r="P16">
            <v>136</v>
          </cell>
          <cell r="Q16">
            <v>135.99999999999997</v>
          </cell>
          <cell r="R16">
            <v>135.99999999999997</v>
          </cell>
          <cell r="S16">
            <v>135.99999999999997</v>
          </cell>
          <cell r="T16">
            <v>135.99999999999997</v>
          </cell>
          <cell r="U16">
            <v>135.99999999999997</v>
          </cell>
          <cell r="V16">
            <v>135.99999999999997</v>
          </cell>
          <cell r="W16">
            <v>135.99999999999997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21569</v>
          </cell>
        </row>
      </sheetData>
      <sheetData sheetId="3"/>
      <sheetData sheetId="4"/>
      <sheetData sheetId="5"/>
      <sheetData sheetId="6"/>
      <sheetData sheetId="7">
        <row r="5">
          <cell r="B5">
            <v>12.719472616365067</v>
          </cell>
        </row>
        <row r="6">
          <cell r="B6">
            <v>-4.3313850460872025</v>
          </cell>
        </row>
        <row r="7">
          <cell r="B7">
            <v>8.3880875702778805</v>
          </cell>
        </row>
        <row r="12">
          <cell r="B12">
            <v>0</v>
          </cell>
          <cell r="C12">
            <v>-3.8176951407000219E-2</v>
          </cell>
          <cell r="D12">
            <v>-7.3673323631076801E-2</v>
          </cell>
          <cell r="E12">
            <v>-0.10792943081126333</v>
          </cell>
          <cell r="F12">
            <v>-0.1412358557264172</v>
          </cell>
          <cell r="G12">
            <v>-0.17369451859529741</v>
          </cell>
          <cell r="H12">
            <v>-0.21005635221328223</v>
          </cell>
          <cell r="I12">
            <v>-0.24159145009280639</v>
          </cell>
          <cell r="J12">
            <v>-0.27278044445205313</v>
          </cell>
          <cell r="K12">
            <v>-0.30319370791706168</v>
          </cell>
          <cell r="L12">
            <v>-0.33219438039274657</v>
          </cell>
          <cell r="M12">
            <v>-0.37021280571482762</v>
          </cell>
          <cell r="N12">
            <v>-0.40114868893789118</v>
          </cell>
          <cell r="O12">
            <v>-0.43159415441495813</v>
          </cell>
          <cell r="P12">
            <v>-0.46236808998857798</v>
          </cell>
          <cell r="Q12">
            <v>-0.49272575490508402</v>
          </cell>
          <cell r="R12">
            <v>-0.53233051320916547</v>
          </cell>
          <cell r="S12">
            <v>-0.56307751704847331</v>
          </cell>
          <cell r="T12">
            <v>-0.59344764065273758</v>
          </cell>
          <cell r="U12">
            <v>-0.62440075417500018</v>
          </cell>
          <cell r="V12">
            <v>-0.65600948216322663</v>
          </cell>
          <cell r="W12">
            <v>-0.68633470589195678</v>
          </cell>
        </row>
        <row r="13">
          <cell r="B13">
            <v>0</v>
          </cell>
          <cell r="C13">
            <v>0.83810765381281271</v>
          </cell>
          <cell r="D13">
            <v>0.85201757329837768</v>
          </cell>
          <cell r="E13">
            <v>0.86551187669687657</v>
          </cell>
          <cell r="F13">
            <v>0.87862655155124614</v>
          </cell>
          <cell r="G13">
            <v>0.8913952129004894</v>
          </cell>
          <cell r="H13">
            <v>0.90384928317726931</v>
          </cell>
          <cell r="I13">
            <v>0.9160181583973106</v>
          </cell>
          <cell r="J13">
            <v>0.927929361702855</v>
          </cell>
          <cell r="K13">
            <v>0.93960868524002805</v>
          </cell>
          <cell r="L13">
            <v>0.95108032127404485</v>
          </cell>
          <cell r="M13">
            <v>0.96236698337596138</v>
          </cell>
          <cell r="N13">
            <v>0.97349001845006988</v>
          </cell>
          <cell r="O13">
            <v>0.98446951031127483</v>
          </cell>
          <cell r="P13">
            <v>0.99532437546676</v>
          </cell>
          <cell r="Q13">
            <v>1.0060724517053679</v>
          </cell>
          <cell r="R13">
            <v>1.0167305800513429</v>
          </cell>
          <cell r="S13">
            <v>1.0273146805957776</v>
          </cell>
          <cell r="T13">
            <v>1.0378398226791461</v>
          </cell>
          <cell r="U13">
            <v>1.0483202898617296</v>
          </cell>
          <cell r="V13">
            <v>1.0587696400845221</v>
          </cell>
          <cell r="W13">
            <v>1.0692007613921319</v>
          </cell>
        </row>
        <row r="14">
          <cell r="B14">
            <v>0</v>
          </cell>
          <cell r="C14">
            <v>0.79993070240581254</v>
          </cell>
          <cell r="D14">
            <v>0.77834424966730087</v>
          </cell>
          <cell r="E14">
            <v>0.7575824458856133</v>
          </cell>
          <cell r="F14">
            <v>0.73739069582482897</v>
          </cell>
          <cell r="G14">
            <v>0.71770069430519201</v>
          </cell>
          <cell r="H14">
            <v>0.69379293096398709</v>
          </cell>
          <cell r="I14">
            <v>0.67442670830450424</v>
          </cell>
          <cell r="J14">
            <v>0.65514891725080182</v>
          </cell>
          <cell r="K14">
            <v>0.63641497732296637</v>
          </cell>
          <cell r="L14">
            <v>0.61888594088129834</v>
          </cell>
          <cell r="M14">
            <v>0.59215417766113376</v>
          </cell>
          <cell r="N14">
            <v>0.57234132951217864</v>
          </cell>
          <cell r="O14">
            <v>0.55287535589631664</v>
          </cell>
          <cell r="P14">
            <v>0.53295628547818197</v>
          </cell>
          <cell r="Q14">
            <v>0.51334669680028377</v>
          </cell>
          <cell r="R14">
            <v>0.4844000668421774</v>
          </cell>
          <cell r="S14">
            <v>0.46423716354730427</v>
          </cell>
          <cell r="T14">
            <v>0.44439218202640851</v>
          </cell>
          <cell r="U14">
            <v>0.42391953568672947</v>
          </cell>
          <cell r="V14">
            <v>0.40276015792129549</v>
          </cell>
          <cell r="W14">
            <v>0.38286605550017516</v>
          </cell>
        </row>
      </sheetData>
      <sheetData sheetId="8">
        <row r="4">
          <cell r="B4">
            <v>-4.3313850460872025</v>
          </cell>
        </row>
        <row r="8">
          <cell r="B8">
            <v>0</v>
          </cell>
          <cell r="C8">
            <v>-8.9407380344262814E-3</v>
          </cell>
          <cell r="D8">
            <v>-1.7253705768402062E-2</v>
          </cell>
          <cell r="E8">
            <v>-2.4983664539644287E-2</v>
          </cell>
          <cell r="F8">
            <v>-3.2172176703056311E-2</v>
          </cell>
          <cell r="G8">
            <v>-3.8857834137650434E-2</v>
          </cell>
          <cell r="H8">
            <v>-4.5076470432034811E-2</v>
          </cell>
          <cell r="I8">
            <v>-5.0861357914275027E-2</v>
          </cell>
          <cell r="J8">
            <v>-5.624339060867075E-2</v>
          </cell>
          <cell r="K8">
            <v>-6.125125412465892E-2</v>
          </cell>
          <cell r="L8">
            <v>-6.5911583411259245E-2</v>
          </cell>
          <cell r="M8">
            <v>-7.0249109243800317E-2</v>
          </cell>
          <cell r="N8">
            <v>-7.4286794247757623E-2</v>
          </cell>
          <cell r="O8">
            <v>-7.8045959207044865E-2</v>
          </cell>
          <cell r="P8">
            <v>-8.1546400350719223E-2</v>
          </cell>
          <cell r="Q8">
            <v>-8.4806498262492952E-2</v>
          </cell>
          <cell r="R8">
            <v>-8.7843319011413457E-2</v>
          </cell>
          <cell r="S8">
            <v>-9.0672708059335486E-2</v>
          </cell>
          <cell r="T8">
            <v>-9.330937746112225E-2</v>
          </cell>
          <cell r="U8">
            <v>-9.5766986836656479E-2</v>
          </cell>
          <cell r="V8">
            <v>-9.8058218559525651E-2</v>
          </cell>
          <cell r="W8">
            <v>-0.10019484757546815</v>
          </cell>
        </row>
        <row r="10">
          <cell r="B10">
            <v>0</v>
          </cell>
          <cell r="C10">
            <v>-3.8176951407000219E-2</v>
          </cell>
          <cell r="D10">
            <v>-7.3673323631076801E-2</v>
          </cell>
          <cell r="E10">
            <v>-0.10792943081126333</v>
          </cell>
          <cell r="F10">
            <v>-0.1412358557264172</v>
          </cell>
          <cell r="G10">
            <v>-0.17369451859529741</v>
          </cell>
          <cell r="H10">
            <v>-0.21005635221328223</v>
          </cell>
          <cell r="I10">
            <v>-0.24159145009280639</v>
          </cell>
          <cell r="J10">
            <v>-0.27278044445205313</v>
          </cell>
          <cell r="K10">
            <v>-0.30319370791706168</v>
          </cell>
          <cell r="L10">
            <v>-0.33219438039274657</v>
          </cell>
          <cell r="M10">
            <v>-0.37021280571482762</v>
          </cell>
          <cell r="N10">
            <v>-0.40114868893789118</v>
          </cell>
          <cell r="O10">
            <v>-0.43159415441495813</v>
          </cell>
          <cell r="P10">
            <v>-0.46236808998857798</v>
          </cell>
          <cell r="Q10">
            <v>-0.49272575490508402</v>
          </cell>
          <cell r="R10">
            <v>-0.53233051320916547</v>
          </cell>
          <cell r="S10">
            <v>-0.56307751704847331</v>
          </cell>
          <cell r="T10">
            <v>-0.59344764065273758</v>
          </cell>
          <cell r="U10">
            <v>-0.62440075417500018</v>
          </cell>
          <cell r="V10">
            <v>-0.65600948216322663</v>
          </cell>
          <cell r="W10">
            <v>-0.68633470589195678</v>
          </cell>
        </row>
      </sheetData>
      <sheetData sheetId="9">
        <row r="5">
          <cell r="B5">
            <v>143.43512950214853</v>
          </cell>
        </row>
        <row r="6">
          <cell r="B6">
            <v>130.71565688578346</v>
          </cell>
        </row>
        <row r="7">
          <cell r="B7">
            <v>12.719472616365067</v>
          </cell>
        </row>
        <row r="13">
          <cell r="B13">
            <v>7.3794949996558721</v>
          </cell>
          <cell r="C13">
            <v>6.9403271090758825</v>
          </cell>
          <cell r="D13">
            <v>6.527294445898165</v>
          </cell>
          <cell r="E13">
            <v>6.1388557183309391</v>
          </cell>
          <cell r="F13">
            <v>5.7735455666984699</v>
          </cell>
          <cell r="G13">
            <v>5.42998600622363</v>
          </cell>
          <cell r="H13">
            <v>5.10688121246592</v>
          </cell>
          <cell r="I13">
            <v>4.8030126182979949</v>
          </cell>
          <cell r="J13">
            <v>4.5172343037845497</v>
          </cell>
          <cell r="K13">
            <v>4.2484686614439546</v>
          </cell>
          <cell r="L13">
            <v>3.9957023204224966</v>
          </cell>
          <cell r="M13">
            <v>3.7579823140975397</v>
          </cell>
          <cell r="N13">
            <v>3.5344124765532614</v>
          </cell>
          <cell r="O13">
            <v>3.3241500542442854</v>
          </cell>
          <cell r="P13">
            <v>3.1264025199819034</v>
          </cell>
          <cell r="Q13">
            <v>2.9404245771478497</v>
          </cell>
          <cell r="R13">
            <v>2.76551534276462</v>
          </cell>
          <cell r="S13">
            <v>2.6010156987319863</v>
          </cell>
          <cell r="T13">
            <v>2.4463058011791672</v>
          </cell>
          <cell r="U13">
            <v>2.3008027384836169</v>
          </cell>
          <cell r="V13">
            <v>2.1639583290727797</v>
          </cell>
          <cell r="W13">
            <v>2.0352570506567407</v>
          </cell>
        </row>
        <row r="14">
          <cell r="B14">
            <v>0</v>
          </cell>
          <cell r="C14">
            <v>1.4502356977500659</v>
          </cell>
          <cell r="D14">
            <v>1.5955291779435641</v>
          </cell>
          <cell r="E14">
            <v>1.7337767015585421</v>
          </cell>
          <cell r="F14">
            <v>1.8654256717470878</v>
          </cell>
          <cell r="G14">
            <v>1.9908968134691194</v>
          </cell>
          <cell r="H14">
            <v>2.1105857947376219</v>
          </cell>
          <cell r="I14">
            <v>2.2248647494009628</v>
          </cell>
          <cell r="J14">
            <v>2.3340837074736327</v>
          </cell>
          <cell r="K14">
            <v>2.4385719386581353</v>
          </cell>
          <cell r="L14">
            <v>2.5386392143548404</v>
          </cell>
          <cell r="M14">
            <v>2.6345769931320548</v>
          </cell>
          <cell r="N14">
            <v>2.7266595343239532</v>
          </cell>
          <cell r="O14">
            <v>2.8151449441382006</v>
          </cell>
          <cell r="P14">
            <v>2.9002761583868368</v>
          </cell>
          <cell r="Q14">
            <v>2.9822818657022934</v>
          </cell>
          <cell r="R14">
            <v>3.0613773748641147</v>
          </cell>
          <cell r="S14">
            <v>3.1377654296402913</v>
          </cell>
          <cell r="T14">
            <v>3.2116369743389592</v>
          </cell>
          <cell r="U14">
            <v>3.2831718730709594</v>
          </cell>
          <cell r="V14">
            <v>3.3525395855403861</v>
          </cell>
          <cell r="W14">
            <v>3.4198998020082447</v>
          </cell>
        </row>
        <row r="15">
          <cell r="B15">
            <v>0</v>
          </cell>
          <cell r="C15">
            <v>5.8277074610379769E-5</v>
          </cell>
          <cell r="D15">
            <v>6.9776429667947777E-5</v>
          </cell>
          <cell r="E15">
            <v>8.0641599541105309E-5</v>
          </cell>
          <cell r="F15">
            <v>9.0910487100606143E-5</v>
          </cell>
          <cell r="G15">
            <v>1.0061876353820939E-4</v>
          </cell>
          <cell r="H15">
            <v>1.0980000122838378E-4</v>
          </cell>
          <cell r="I15">
            <v>1.1848579863565759E-4</v>
          </cell>
          <cell r="J15">
            <v>1.2670589774752659E-4</v>
          </cell>
          <cell r="K15">
            <v>1.3448829448362465E-4</v>
          </cell>
          <cell r="L15">
            <v>1.4185934250445734E-4</v>
          </cell>
          <cell r="M15">
            <v>1.4884385081727239E-4</v>
          </cell>
          <cell r="N15">
            <v>1.554651755524913E-4</v>
          </cell>
          <cell r="O15">
            <v>1.6174530626146246E-4</v>
          </cell>
          <cell r="P15">
            <v>1.6770494706501627E-4</v>
          </cell>
          <cell r="Q15">
            <v>1.7336359296232724E-4</v>
          </cell>
          <cell r="R15">
            <v>1.7873960159083617E-4</v>
          </cell>
          <cell r="S15">
            <v>1.8385026071037882E-4</v>
          </cell>
          <cell r="T15">
            <v>1.8871185166813477E-4</v>
          </cell>
          <cell r="U15">
            <v>1.9333970908549345E-4</v>
          </cell>
          <cell r="V15">
            <v>1.9774827699335499E-4</v>
          </cell>
          <cell r="W15">
            <v>2.0195116162870447E-4</v>
          </cell>
        </row>
        <row r="16">
          <cell r="B16">
            <v>0</v>
          </cell>
          <cell r="C16">
            <v>0.90303085713443243</v>
          </cell>
          <cell r="D16">
            <v>0.96109593215705513</v>
          </cell>
          <cell r="E16">
            <v>1.0167114689260697</v>
          </cell>
          <cell r="F16">
            <v>1.0700496189042259</v>
          </cell>
          <cell r="G16">
            <v>1.1212718162212241</v>
          </cell>
          <cell r="H16">
            <v>1.170529473194412</v>
          </cell>
          <cell r="I16">
            <v>1.2179646304686922</v>
          </cell>
          <cell r="J16">
            <v>1.2637105647725895</v>
          </cell>
          <cell r="K16">
            <v>1.3078923570873848</v>
          </cell>
          <cell r="L16">
            <v>1.3506274238397316</v>
          </cell>
          <cell r="M16">
            <v>1.3920260135541986</v>
          </cell>
          <cell r="N16">
            <v>1.4321916712399374</v>
          </cell>
          <cell r="O16">
            <v>1.4712216726343075</v>
          </cell>
          <cell r="P16">
            <v>1.5092074302851679</v>
          </cell>
          <cell r="Q16">
            <v>1.5462348733218041</v>
          </cell>
          <cell r="R16">
            <v>1.5823848026416578</v>
          </cell>
          <cell r="S16">
            <v>1.6177332231253834</v>
          </cell>
          <cell r="T16">
            <v>1.6523516543858505</v>
          </cell>
          <cell r="U16">
            <v>1.6863074214569491</v>
          </cell>
          <cell r="V16">
            <v>1.7196639267349598</v>
          </cell>
          <cell r="W16">
            <v>1.7524809043984</v>
          </cell>
        </row>
        <row r="17">
          <cell r="B17">
            <v>0</v>
          </cell>
          <cell r="C17">
            <v>1.3291994784905536</v>
          </cell>
          <cell r="D17">
            <v>1.4280263708004788</v>
          </cell>
          <cell r="E17">
            <v>1.522435077757857</v>
          </cell>
          <cell r="F17">
            <v>1.6127046977482906</v>
          </cell>
          <cell r="G17">
            <v>1.6990979109069082</v>
          </cell>
          <cell r="H17">
            <v>1.7818619665090367</v>
          </cell>
          <cell r="I17">
            <v>1.86122961069051</v>
          </cell>
          <cell r="J17">
            <v>1.9374199581383849</v>
          </cell>
          <cell r="K17">
            <v>2.0106393111685419</v>
          </cell>
          <cell r="L17">
            <v>2.0810819293963854</v>
          </cell>
          <cell r="M17">
            <v>2.1489307530096182</v>
          </cell>
          <cell r="N17">
            <v>2.2143580824670748</v>
          </cell>
          <cell r="O17">
            <v>2.2775262172741977</v>
          </cell>
          <cell r="P17">
            <v>2.3385880563229411</v>
          </cell>
          <cell r="Q17">
            <v>2.3976876621313608</v>
          </cell>
          <cell r="R17">
            <v>2.4549607911749391</v>
          </cell>
          <cell r="S17">
            <v>2.5105353923674092</v>
          </cell>
          <cell r="T17">
            <v>2.5645320756228998</v>
          </cell>
          <cell r="U17">
            <v>2.6170645523129936</v>
          </cell>
          <cell r="V17">
            <v>2.6682400493214198</v>
          </cell>
          <cell r="W17">
            <v>2.7181596982950893</v>
          </cell>
        </row>
        <row r="22">
          <cell r="B22">
            <v>0</v>
          </cell>
          <cell r="C22">
            <v>1.6808004360428277E-5</v>
          </cell>
          <cell r="D22">
            <v>1.6630057694210278E-5</v>
          </cell>
          <cell r="E22">
            <v>1.6454830273708488E-5</v>
          </cell>
          <cell r="F22">
            <v>1.6282285804542946E-5</v>
          </cell>
          <cell r="G22">
            <v>1.6112388308557652E-5</v>
          </cell>
          <cell r="H22">
            <v>1.5945102127874792E-5</v>
          </cell>
          <cell r="I22">
            <v>1.5780391928657586E-5</v>
          </cell>
          <cell r="J22">
            <v>1.5618222704588588E-5</v>
          </cell>
          <cell r="K22">
            <v>1.5458559780070459E-5</v>
          </cell>
          <cell r="L22">
            <v>1.5301368813156157E-5</v>
          </cell>
          <cell r="M22">
            <v>1.5146615798215504E-5</v>
          </cell>
          <cell r="N22">
            <v>1.4994267068345065E-5</v>
          </cell>
          <cell r="O22">
            <v>1.4844289297528208E-5</v>
          </cell>
          <cell r="P22">
            <v>1.4696649502552427E-5</v>
          </cell>
          <cell r="Q22">
            <v>1.4551315044690463E-5</v>
          </cell>
          <cell r="R22">
            <v>1.4408253631152422E-5</v>
          </cell>
          <cell r="S22">
            <v>1.4267433316315296E-5</v>
          </cell>
          <cell r="T22">
            <v>1.412882250273688E-5</v>
          </cell>
          <cell r="U22">
            <v>1.3992389941960587E-5</v>
          </cell>
          <cell r="V22">
            <v>1.3858104735117828E-5</v>
          </cell>
          <cell r="W22">
            <v>1.3725936333334441E-5</v>
          </cell>
        </row>
        <row r="23">
          <cell r="B23">
            <v>0</v>
          </cell>
          <cell r="C23">
            <v>1.2958981940155059</v>
          </cell>
          <cell r="D23">
            <v>1.2943867399587867</v>
          </cell>
          <cell r="E23">
            <v>1.2928863356501181</v>
          </cell>
          <cell r="F23">
            <v>1.2913972243199681</v>
          </cell>
          <cell r="G23">
            <v>1.2899196480617197</v>
          </cell>
          <cell r="H23">
            <v>1.2884538477637406</v>
          </cell>
          <cell r="I23">
            <v>1.2870000630422656</v>
          </cell>
          <cell r="J23">
            <v>1.2855585321751253</v>
          </cell>
          <cell r="K23">
            <v>1.284129492036362</v>
          </cell>
          <cell r="L23">
            <v>1.28271317803174</v>
          </cell>
          <cell r="M23">
            <v>1.2813098240352021</v>
          </cell>
          <cell r="N23">
            <v>1.2799196623262781</v>
          </cell>
          <cell r="O23">
            <v>1.2785429235284869</v>
          </cell>
          <cell r="P23">
            <v>1.2771798365487379</v>
          </cell>
          <cell r="Q23">
            <v>1.2758306285177679</v>
          </cell>
          <cell r="R23">
            <v>1.2744955247316168</v>
          </cell>
          <cell r="S23">
            <v>1.2731747485941753</v>
          </cell>
          <cell r="T23">
            <v>1.2718685215608054</v>
          </cell>
          <cell r="U23">
            <v>1.2705770630830584</v>
          </cell>
          <cell r="V23">
            <v>1.2693005905544932</v>
          </cell>
          <cell r="W23">
            <v>1.2680393192576149</v>
          </cell>
        </row>
        <row r="24">
          <cell r="B24">
            <v>0</v>
          </cell>
          <cell r="C24">
            <v>4.5674776139291539E-5</v>
          </cell>
          <cell r="D24">
            <v>4.5249960858456426E-5</v>
          </cell>
          <cell r="E24">
            <v>4.4828819562817471E-5</v>
          </cell>
          <cell r="F24">
            <v>4.4411357994953803E-5</v>
          </cell>
          <cell r="G24">
            <v>4.3997580744279535E-5</v>
          </cell>
          <cell r="H24">
            <v>4.3587491265557275E-5</v>
          </cell>
          <cell r="I24">
            <v>4.3181091897884314E-5</v>
          </cell>
          <cell r="J24">
            <v>4.2778383884122335E-5</v>
          </cell>
          <cell r="K24">
            <v>4.237936739073705E-5</v>
          </cell>
          <cell r="L24">
            <v>4.1984041528018319E-5</v>
          </cell>
          <cell r="M24">
            <v>4.1592404370650094E-5</v>
          </cell>
          <cell r="N24">
            <v>4.1204452978598703E-5</v>
          </cell>
          <cell r="O24">
            <v>4.0820183418290693E-5</v>
          </cell>
          <cell r="P24">
            <v>4.0439590784050306E-5</v>
          </cell>
          <cell r="Q24">
            <v>4.0062669219766832E-5</v>
          </cell>
          <cell r="R24">
            <v>3.9689411940764431E-5</v>
          </cell>
          <cell r="S24">
            <v>3.9319811255845562E-5</v>
          </cell>
          <cell r="T24">
            <v>3.8953858589480442E-5</v>
          </cell>
          <cell r="U24">
            <v>3.8591544504116502E-5</v>
          </cell>
          <cell r="V24">
            <v>3.8232858722580168E-5</v>
          </cell>
          <cell r="W24">
            <v>3.7877790150547175E-5</v>
          </cell>
        </row>
        <row r="25">
          <cell r="B25">
            <v>0</v>
          </cell>
          <cell r="C25">
            <v>0.84616688189149369</v>
          </cell>
          <cell r="D25">
            <v>0.85001842165134334</v>
          </cell>
          <cell r="E25">
            <v>0.85388690199728101</v>
          </cell>
          <cell r="F25">
            <v>0.85777196477220807</v>
          </cell>
          <cell r="G25">
            <v>0.86167324189109529</v>
          </cell>
          <cell r="H25">
            <v>0.86559035534542328</v>
          </cell>
          <cell r="I25">
            <v>0.86952291721485175</v>
          </cell>
          <cell r="J25">
            <v>0.87347052968628491</v>
          </cell>
          <cell r="K25">
            <v>0.87743278508045297</v>
          </cell>
          <cell r="L25">
            <v>0.8814092658861501</v>
          </cell>
          <cell r="M25">
            <v>0.88539954480225336</v>
          </cell>
          <cell r="N25">
            <v>0.88940318478763636</v>
          </cell>
          <cell r="O25">
            <v>0.8934197391190758</v>
          </cell>
          <cell r="P25">
            <v>0.89744875145726721</v>
          </cell>
          <cell r="Q25">
            <v>0.90148975592101699</v>
          </cell>
          <cell r="R25">
            <v>0.90554227716970848</v>
          </cell>
          <cell r="S25">
            <v>0.90960583049409471</v>
          </cell>
          <cell r="T25">
            <v>0.91367992191548431</v>
          </cell>
          <cell r="U25">
            <v>0.91776404829336478</v>
          </cell>
          <cell r="V25">
            <v>0.92185769744150314</v>
          </cell>
          <cell r="W25">
            <v>0.9259603482525357</v>
          </cell>
        </row>
        <row r="26">
          <cell r="B26">
            <v>0</v>
          </cell>
          <cell r="C26">
            <v>1.225391420518223</v>
          </cell>
          <cell r="D26">
            <v>1.2250988261121827</v>
          </cell>
          <cell r="E26">
            <v>1.2247799247803861</v>
          </cell>
          <cell r="F26">
            <v>1.224434599040237</v>
          </cell>
          <cell r="G26">
            <v>1.2240627392776895</v>
          </cell>
          <cell r="H26">
            <v>1.2236642438402976</v>
          </cell>
          <cell r="I26">
            <v>1.2232390191245508</v>
          </cell>
          <cell r="J26">
            <v>1.2227869796573649</v>
          </cell>
          <cell r="K26">
            <v>1.2223080481715773</v>
          </cell>
          <cell r="L26">
            <v>1.221802155675336</v>
          </cell>
          <cell r="M26">
            <v>1.2212692415152722</v>
          </cell>
          <cell r="N26">
            <v>1.220709253433323</v>
          </cell>
          <cell r="O26">
            <v>1.2201221476171311</v>
          </cell>
          <cell r="P26">
            <v>1.2195078887439077</v>
          </cell>
          <cell r="Q26">
            <v>1.2188664500176822</v>
          </cell>
          <cell r="R26">
            <v>1.2181978131998692</v>
          </cell>
          <cell r="S26">
            <v>1.2175019686330666</v>
          </cell>
          <cell r="T26">
            <v>1.2167789152580482</v>
          </cell>
          <cell r="U26">
            <v>1.216028660623891</v>
          </cell>
          <cell r="V26">
            <v>1.2152512208911947</v>
          </cell>
          <cell r="W26">
            <v>1.2144466208283742</v>
          </cell>
        </row>
        <row r="31">
          <cell r="B31">
            <v>9.677798327602162E-2</v>
          </cell>
          <cell r="C31">
            <v>8.9865390459743302E-2</v>
          </cell>
          <cell r="D31">
            <v>8.3446552999846824E-2</v>
          </cell>
          <cell r="E31">
            <v>7.748620267604904E-2</v>
          </cell>
          <cell r="F31">
            <v>7.1951590426398718E-2</v>
          </cell>
          <cell r="G31">
            <v>6.6812306407397978E-2</v>
          </cell>
          <cell r="H31">
            <v>6.2040112906972221E-2</v>
          </cell>
          <cell r="I31">
            <v>5.7608789192227894E-2</v>
          </cell>
          <cell r="J31">
            <v>5.3493987439513335E-2</v>
          </cell>
          <cell r="K31">
            <v>4.96730989551896E-2</v>
          </cell>
          <cell r="L31">
            <v>4.612512995206048E-2</v>
          </cell>
          <cell r="M31">
            <v>4.2830586198914736E-2</v>
          </cell>
          <cell r="N31">
            <v>3.9771365909386722E-2</v>
          </cell>
          <cell r="O31">
            <v>3.6930660281612744E-2</v>
          </cell>
          <cell r="P31">
            <v>3.4292861142197602E-2</v>
          </cell>
          <cell r="Q31">
            <v>3.1843475187040809E-2</v>
          </cell>
          <cell r="R31">
            <v>2.9569044347817951E-2</v>
          </cell>
          <cell r="S31">
            <v>2.7457071846570612E-2</v>
          </cell>
          <cell r="T31">
            <v>2.5495953532111315E-2</v>
          </cell>
          <cell r="U31">
            <v>2.3674914120970923E-2</v>
          </cell>
          <cell r="V31">
            <v>2.1983947992564153E-2</v>
          </cell>
          <cell r="W31">
            <v>2.0413764213271759E-2</v>
          </cell>
        </row>
        <row r="32">
          <cell r="B32">
            <v>0</v>
          </cell>
          <cell r="C32">
            <v>7.8053970008523646E-3</v>
          </cell>
          <cell r="D32">
            <v>1.5044161920909334E-2</v>
          </cell>
          <cell r="E32">
            <v>2.1756835034584147E-2</v>
          </cell>
          <cell r="F32">
            <v>2.7981062347418432E-2</v>
          </cell>
          <cell r="G32">
            <v>3.375180232272422E-2</v>
          </cell>
          <cell r="H32">
            <v>3.9101517841628033E-2</v>
          </cell>
          <cell r="I32">
            <v>4.4060354451279031E-2</v>
          </cell>
          <cell r="J32">
            <v>4.8656305880643132E-2</v>
          </cell>
          <cell r="K32">
            <v>5.2915367733346576E-2</v>
          </cell>
          <cell r="L32">
            <v>5.6861680202070795E-2</v>
          </cell>
          <cell r="M32">
            <v>6.0517660588679238E-2</v>
          </cell>
          <cell r="N32">
            <v>6.3904126358243774E-2</v>
          </cell>
          <cell r="O32">
            <v>6.7040409403126902E-2</v>
          </cell>
          <cell r="P32">
            <v>6.9944462144978653E-2</v>
          </cell>
          <cell r="Q32">
            <v>7.2632956057660791E-2</v>
          </cell>
          <cell r="R32">
            <v>7.5121373152466739E-2</v>
          </cell>
          <cell r="S32">
            <v>7.7424090928336839E-2</v>
          </cell>
          <cell r="T32">
            <v>7.9554461253861633E-2</v>
          </cell>
          <cell r="U32">
            <v>8.1524883614523258E-2</v>
          </cell>
          <cell r="V32">
            <v>8.3346873127664756E-2</v>
          </cell>
          <cell r="W32">
            <v>8.503112369892761E-2</v>
          </cell>
        </row>
        <row r="33">
          <cell r="B33">
            <v>0</v>
          </cell>
          <cell r="C33">
            <v>8.1836256372409682E-7</v>
          </cell>
          <cell r="D33">
            <v>1.5706591725407841E-6</v>
          </cell>
          <cell r="E33">
            <v>2.2616746506332215E-6</v>
          </cell>
          <cell r="F33">
            <v>2.8958521519193741E-6</v>
          </cell>
          <cell r="G33">
            <v>3.4773175444095051E-6</v>
          </cell>
          <cell r="H33">
            <v>4.0099020531555602E-6</v>
          </cell>
          <cell r="I33">
            <v>4.4971632861871967E-6</v>
          </cell>
          <cell r="J33">
            <v>4.9424047589433719E-6</v>
          </cell>
          <cell r="K33">
            <v>5.3486940244571374E-6</v>
          </cell>
          <cell r="L33">
            <v>5.7188795088895305E-6</v>
          </cell>
          <cell r="M33">
            <v>6.0556061448938768E-6</v>
          </cell>
          <cell r="N33">
            <v>6.3613298886854771E-6</v>
          </cell>
          <cell r="O33">
            <v>6.638331200557192E-6</v>
          </cell>
          <cell r="P33">
            <v>6.8887275628851567E-6</v>
          </cell>
          <cell r="Q33">
            <v>7.1144851043794441E-6</v>
          </cell>
          <cell r="R33">
            <v>7.3174293944229508E-6</v>
          </cell>
          <cell r="S33">
            <v>7.4992554667810503E-6</v>
          </cell>
          <cell r="T33">
            <v>7.6615371277295333E-6</v>
          </cell>
          <cell r="U33">
            <v>7.8057355997160077E-6</v>
          </cell>
          <cell r="V33">
            <v>7.9332075480182802E-6</v>
          </cell>
          <cell r="W33">
            <v>8.0452125344726059E-6</v>
          </cell>
        </row>
        <row r="34">
          <cell r="B34">
            <v>0</v>
          </cell>
          <cell r="C34">
            <v>1.7120277098097412E-2</v>
          </cell>
          <cell r="D34">
            <v>3.3095604474921457E-2</v>
          </cell>
          <cell r="E34">
            <v>4.8008107007945652E-2</v>
          </cell>
          <cell r="F34">
            <v>6.1934036265466293E-2</v>
          </cell>
          <cell r="G34">
            <v>7.494418982781724E-2</v>
          </cell>
          <cell r="H34">
            <v>8.7104300657159323E-2</v>
          </cell>
          <cell r="I34">
            <v>9.8475398655377841E-2</v>
          </cell>
          <cell r="J34">
            <v>0.10911414639680184</v>
          </cell>
          <cell r="K34">
            <v>0.1190731508805527</v>
          </cell>
          <cell r="L34">
            <v>0.12840125301556043</v>
          </cell>
          <cell r="M34">
            <v>0.13714379642892915</v>
          </cell>
          <cell r="N34">
            <v>0.14534287707471463</v>
          </cell>
          <cell r="O34">
            <v>0.15303757501467538</v>
          </cell>
          <cell r="P34">
            <v>0.16026416964459125</v>
          </cell>
          <cell r="Q34">
            <v>0.16705633954877477</v>
          </cell>
          <cell r="R34">
            <v>0.17344534808092876</v>
          </cell>
          <cell r="S34">
            <v>0.17946021569106527</v>
          </cell>
          <cell r="T34">
            <v>0.18512787994536584</v>
          </cell>
          <cell r="U34">
            <v>0.19047334411822928</v>
          </cell>
          <cell r="V34">
            <v>0.19551981517295056</v>
          </cell>
          <cell r="W34">
            <v>0.20028883188915791</v>
          </cell>
        </row>
        <row r="35">
          <cell r="B35">
            <v>0</v>
          </cell>
          <cell r="C35">
            <v>8.6973267363550013E-3</v>
          </cell>
          <cell r="D35">
            <v>1.6771339133352752E-2</v>
          </cell>
          <cell r="E35">
            <v>2.4266372928013188E-2</v>
          </cell>
          <cell r="F35">
            <v>3.1223596185154294E-2</v>
          </cell>
          <cell r="G35">
            <v>3.7681235615539987E-2</v>
          </cell>
          <cell r="H35">
            <v>4.3674786729106484E-2</v>
          </cell>
          <cell r="I35">
            <v>4.923720897786367E-2</v>
          </cell>
          <cell r="J35">
            <v>5.439910696059639E-2</v>
          </cell>
          <cell r="K35">
            <v>5.9188898684908411E-2</v>
          </cell>
          <cell r="L35">
            <v>6.3632971811041592E-2</v>
          </cell>
          <cell r="M35">
            <v>6.7755828735870605E-2</v>
          </cell>
          <cell r="N35">
            <v>7.1580221314158407E-2</v>
          </cell>
          <cell r="O35">
            <v>7.5127275957222767E-2</v>
          </cell>
          <cell r="P35">
            <v>7.8416609796294903E-2</v>
          </cell>
          <cell r="Q35">
            <v>8.1466438548759762E-2</v>
          </cell>
          <cell r="R35">
            <v>8.4293676679882037E-2</v>
          </cell>
          <cell r="S35">
            <v>8.6914030410291665E-2</v>
          </cell>
          <cell r="T35">
            <v>8.9342084080198614E-2</v>
          </cell>
          <cell r="U35">
            <v>9.1591380344806628E-2</v>
          </cell>
          <cell r="V35">
            <v>9.3674494641506192E-2</v>
          </cell>
          <cell r="W35">
            <v>9.5603104337956046E-2</v>
          </cell>
        </row>
        <row r="40">
          <cell r="B40">
            <v>7.2827170163798503</v>
          </cell>
          <cell r="C40">
            <v>6.8504449106117784</v>
          </cell>
          <cell r="D40">
            <v>6.4438312628406242</v>
          </cell>
          <cell r="E40">
            <v>6.061353060824616</v>
          </cell>
          <cell r="F40">
            <v>5.701577693986267</v>
          </cell>
          <cell r="G40">
            <v>5.3631575874279234</v>
          </cell>
          <cell r="H40">
            <v>5.0448251544568201</v>
          </cell>
          <cell r="I40">
            <v>4.7453880487138385</v>
          </cell>
          <cell r="J40">
            <v>4.4637246981223315</v>
          </cell>
          <cell r="K40">
            <v>4.1987801039289847</v>
          </cell>
          <cell r="L40">
            <v>3.9495618891016231</v>
          </cell>
          <cell r="M40">
            <v>3.7151365812828265</v>
          </cell>
          <cell r="N40">
            <v>3.4946261163768062</v>
          </cell>
          <cell r="O40">
            <v>3.2872045496733753</v>
          </cell>
          <cell r="P40">
            <v>3.0920949621902034</v>
          </cell>
          <cell r="Q40">
            <v>2.9085665506457641</v>
          </cell>
          <cell r="R40">
            <v>2.7359318901631711</v>
          </cell>
          <cell r="S40">
            <v>2.5735443594520993</v>
          </cell>
          <cell r="T40">
            <v>2.4207957188245532</v>
          </cell>
          <cell r="U40">
            <v>2.277113831972704</v>
          </cell>
          <cell r="V40">
            <v>2.1419605229754803</v>
          </cell>
          <cell r="W40">
            <v>2.0148295605071356</v>
          </cell>
        </row>
        <row r="41">
          <cell r="B41">
            <v>0</v>
          </cell>
          <cell r="C41">
            <v>0.14653210673370765</v>
          </cell>
          <cell r="D41">
            <v>0.28609827606386795</v>
          </cell>
          <cell r="E41">
            <v>0.41913353087383964</v>
          </cell>
          <cell r="F41">
            <v>0.5460473850797013</v>
          </cell>
          <cell r="G41">
            <v>0.6672253630846755</v>
          </cell>
          <cell r="H41">
            <v>0.78303042913225296</v>
          </cell>
          <cell r="I41">
            <v>0.89380433190741848</v>
          </cell>
          <cell r="J41">
            <v>0.99986886941786424</v>
          </cell>
          <cell r="K41">
            <v>1.1015270788884268</v>
          </cell>
          <cell r="L41">
            <v>1.1990643561210295</v>
          </cell>
          <cell r="M41">
            <v>1.2927495085081737</v>
          </cell>
          <cell r="N41">
            <v>1.3828357456394313</v>
          </cell>
          <cell r="O41">
            <v>1.4695616112065866</v>
          </cell>
          <cell r="P41">
            <v>1.5531518596931204</v>
          </cell>
          <cell r="Q41">
            <v>1.6338182811268647</v>
          </cell>
          <cell r="R41">
            <v>1.7117604769800312</v>
          </cell>
          <cell r="S41">
            <v>1.7871665901177789</v>
          </cell>
          <cell r="T41">
            <v>1.8602139915242923</v>
          </cell>
          <cell r="U41">
            <v>1.9310699263733777</v>
          </cell>
          <cell r="V41">
            <v>1.999892121858228</v>
          </cell>
          <cell r="W41">
            <v>2.066829359051702</v>
          </cell>
        </row>
        <row r="42">
          <cell r="B42">
            <v>0</v>
          </cell>
          <cell r="C42">
            <v>1.1783935907364133E-5</v>
          </cell>
          <cell r="D42">
            <v>2.2955809636950564E-5</v>
          </cell>
          <cell r="E42">
            <v>3.3551105327654616E-5</v>
          </cell>
          <cell r="F42">
            <v>4.3603276953732974E-5</v>
          </cell>
          <cell r="G42">
            <v>5.314386524952035E-5</v>
          </cell>
          <cell r="H42">
            <v>6.2202607909670938E-5</v>
          </cell>
          <cell r="I42">
            <v>7.0807543451586075E-5</v>
          </cell>
          <cell r="J42">
            <v>7.8985109104460875E-5</v>
          </cell>
          <cell r="K42">
            <v>8.6760233068430471E-5</v>
          </cell>
          <cell r="L42">
            <v>9.4156421467549484E-5</v>
          </cell>
          <cell r="M42">
            <v>1.0119584030172841E-4</v>
          </cell>
          <cell r="N42">
            <v>1.0789939268520712E-4</v>
          </cell>
          <cell r="O42">
            <v>1.1428679164261456E-4</v>
          </cell>
          <cell r="P42">
            <v>1.2037662871808083E-4</v>
          </cell>
          <cell r="Q42">
            <v>1.2618643863818095E-4</v>
          </cell>
          <cell r="R42">
            <v>1.3173276025564879E-4</v>
          </cell>
          <cell r="S42">
            <v>1.3703119398775221E-4</v>
          </cell>
          <cell r="T42">
            <v>1.4209645595092481E-4</v>
          </cell>
          <cell r="U42">
            <v>1.4694242898166093E-4</v>
          </cell>
          <cell r="V42">
            <v>1.5158221072275653E-4</v>
          </cell>
          <cell r="W42">
            <v>1.5602815894368469E-4</v>
          </cell>
        </row>
        <row r="43">
          <cell r="B43">
            <v>0</v>
          </cell>
          <cell r="C43">
            <v>3.9743698144841362E-2</v>
          </cell>
          <cell r="D43">
            <v>7.7981906030790346E-2</v>
          </cell>
          <cell r="E43">
            <v>0.11481645992084297</v>
          </cell>
          <cell r="F43">
            <v>0.15034361786655151</v>
          </cell>
          <cell r="G43">
            <v>0.18465438450231164</v>
          </cell>
          <cell r="H43">
            <v>0.21783481719182946</v>
          </cell>
          <cell r="I43">
            <v>0.24996631459846261</v>
          </cell>
          <cell r="J43">
            <v>0.28112588868950272</v>
          </cell>
          <cell r="K43">
            <v>0.31138642112637926</v>
          </cell>
          <cell r="L43">
            <v>0.34081690493802091</v>
          </cell>
          <cell r="M43">
            <v>0.36948267232301601</v>
          </cell>
          <cell r="N43">
            <v>0.39744560937758633</v>
          </cell>
          <cell r="O43">
            <v>0.42476435850055633</v>
          </cell>
          <cell r="P43">
            <v>0.45149450918330947</v>
          </cell>
          <cell r="Q43">
            <v>0.4776887778520123</v>
          </cell>
          <cell r="R43">
            <v>0.50339717739102063</v>
          </cell>
          <cell r="S43">
            <v>0.52866717694022336</v>
          </cell>
          <cell r="T43">
            <v>0.55354385252500049</v>
          </cell>
          <cell r="U43">
            <v>0.57807002904535509</v>
          </cell>
          <cell r="V43">
            <v>0.60228641412050621</v>
          </cell>
          <cell r="W43">
            <v>0.62623172425670648</v>
          </cell>
        </row>
        <row r="44">
          <cell r="B44">
            <v>0</v>
          </cell>
          <cell r="C44">
            <v>9.5110731235975479E-2</v>
          </cell>
          <cell r="D44">
            <v>0.18615620555494339</v>
          </cell>
          <cell r="E44">
            <v>0.27338878004945771</v>
          </cell>
          <cell r="F44">
            <v>0.35704650252289932</v>
          </cell>
          <cell r="G44">
            <v>0.43735393601367867</v>
          </cell>
          <cell r="H44">
            <v>0.51452293593963261</v>
          </cell>
          <cell r="I44">
            <v>0.58875338258809551</v>
          </cell>
          <cell r="J44">
            <v>0.66023387152042334</v>
          </cell>
          <cell r="K44">
            <v>0.72914236431205615</v>
          </cell>
          <cell r="L44">
            <v>0.79564680191000792</v>
          </cell>
          <cell r="M44">
            <v>0.85990568275847523</v>
          </cell>
          <cell r="N44">
            <v>0.92206860771959365</v>
          </cell>
          <cell r="O44">
            <v>0.98227679369984366</v>
          </cell>
          <cell r="P44">
            <v>1.0406635577827386</v>
          </cell>
          <cell r="Q44">
            <v>1.097354773564919</v>
          </cell>
          <cell r="R44">
            <v>1.1524693012951879</v>
          </cell>
          <cell r="S44">
            <v>1.2061193933240508</v>
          </cell>
          <cell r="T44">
            <v>1.258411076284653</v>
          </cell>
          <cell r="U44">
            <v>1.3094445113442958</v>
          </cell>
          <cell r="V44">
            <v>1.359314333788719</v>
          </cell>
          <cell r="W44">
            <v>1.4081099731287587</v>
          </cell>
        </row>
        <row r="50">
          <cell r="B50">
            <v>7.3794949996558721</v>
          </cell>
          <cell r="C50">
            <v>6.9403010122353228</v>
          </cell>
          <cell r="D50">
            <v>6.5272597713904075</v>
          </cell>
          <cell r="E50">
            <v>6.1388129643549361</v>
          </cell>
          <cell r="F50">
            <v>5.7734952011027412</v>
          </cell>
          <cell r="G50">
            <v>5.4299284683088498</v>
          </cell>
          <cell r="H50">
            <v>5.1068169146798681</v>
          </cell>
          <cell r="I50">
            <v>4.8029419478292574</v>
          </cell>
          <cell r="J50">
            <v>4.5171576240610403</v>
          </cell>
          <cell r="K50">
            <v>4.2483863135419506</v>
          </cell>
          <cell r="L50">
            <v>3.9956146243914912</v>
          </cell>
          <cell r="M50">
            <v>3.757889570205978</v>
          </cell>
          <cell r="N50">
            <v>3.5343149664598634</v>
          </cell>
          <cell r="O50">
            <v>3.3240480420993954</v>
          </cell>
          <cell r="P50">
            <v>3.1262962534630496</v>
          </cell>
          <cell r="Q50">
            <v>2.9403142884334361</v>
          </cell>
          <cell r="R50">
            <v>2.7654012494494427</v>
          </cell>
          <cell r="S50">
            <v>2.6008980046880374</v>
          </cell>
          <cell r="T50">
            <v>2.4461846973650068</v>
          </cell>
          <cell r="U50">
            <v>2.300678403705358</v>
          </cell>
          <cell r="V50">
            <v>2.1638309306995924</v>
          </cell>
          <cell r="W50">
            <v>2.0351267452935748</v>
          </cell>
        </row>
        <row r="51">
          <cell r="B51">
            <v>0</v>
          </cell>
          <cell r="C51">
            <v>2.8444427534774075</v>
          </cell>
          <cell r="D51">
            <v>3.1327383585401449</v>
          </cell>
          <cell r="E51">
            <v>3.4075347671211347</v>
          </cell>
          <cell r="F51">
            <v>3.6696947129311894</v>
          </cell>
          <cell r="G51">
            <v>3.9200294843750823</v>
          </cell>
          <cell r="H51">
            <v>4.1593020490510817</v>
          </cell>
          <cell r="I51">
            <v>4.3882299884302274</v>
          </cell>
          <cell r="J51">
            <v>4.607488254303008</v>
          </cell>
          <cell r="K51">
            <v>4.8177117578705211</v>
          </cell>
          <cell r="L51">
            <v>5.0194978016904219</v>
          </cell>
          <cell r="M51">
            <v>5.213408364062289</v>
          </cell>
          <cell r="N51">
            <v>5.3999722448498471</v>
          </cell>
          <cell r="O51">
            <v>5.5796870811865809</v>
          </cell>
          <cell r="P51">
            <v>5.7530212409941051</v>
          </cell>
          <cell r="Q51">
            <v>5.9204156017574681</v>
          </cell>
          <cell r="R51">
            <v>6.0822852215461349</v>
          </cell>
          <cell r="S51">
            <v>6.2390209088419644</v>
          </cell>
          <cell r="T51">
            <v>6.3909906973343915</v>
          </cell>
          <cell r="U51">
            <v>6.5385412314665157</v>
          </cell>
          <cell r="V51">
            <v>6.6819990681624244</v>
          </cell>
          <cell r="W51">
            <v>6.8216718998343975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2.5417304462513171</v>
          </cell>
          <cell r="D60">
            <v>2.5417304462513171</v>
          </cell>
          <cell r="E60">
            <v>2.5417304462513171</v>
          </cell>
          <cell r="F60">
            <v>2.5417304462513166</v>
          </cell>
          <cell r="G60">
            <v>2.5417304462513166</v>
          </cell>
          <cell r="H60">
            <v>2.5417304462513166</v>
          </cell>
          <cell r="I60">
            <v>2.5417304462513166</v>
          </cell>
          <cell r="J60">
            <v>2.5417304462513166</v>
          </cell>
          <cell r="K60">
            <v>2.5417304462513166</v>
          </cell>
          <cell r="L60">
            <v>2.5417304462513166</v>
          </cell>
          <cell r="M60">
            <v>2.5417304462513166</v>
          </cell>
          <cell r="N60">
            <v>2.5417304462513166</v>
          </cell>
          <cell r="O60">
            <v>2.5417304462513166</v>
          </cell>
          <cell r="P60">
            <v>2.5417304462513171</v>
          </cell>
          <cell r="Q60">
            <v>2.5417304462513166</v>
          </cell>
          <cell r="R60">
            <v>2.5417304462513166</v>
          </cell>
          <cell r="S60">
            <v>2.5417304462513166</v>
          </cell>
          <cell r="T60">
            <v>2.5417304462513171</v>
          </cell>
          <cell r="U60">
            <v>2.5417304462513171</v>
          </cell>
          <cell r="V60">
            <v>2.5417304462513175</v>
          </cell>
          <cell r="W60">
            <v>2.5417304462513175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9.677798327602162E-2</v>
          </cell>
          <cell r="C68">
            <v>8.9865270184877208E-2</v>
          </cell>
          <cell r="D68">
            <v>8.3446322314528837E-2</v>
          </cell>
          <cell r="E68">
            <v>7.7485870720633912E-2</v>
          </cell>
          <cell r="F68">
            <v>7.1951165669160072E-2</v>
          </cell>
          <cell r="G68">
            <v>6.6811796692791497E-2</v>
          </cell>
          <cell r="H68">
            <v>6.2039525500449243E-2</v>
          </cell>
          <cell r="I68">
            <v>5.7608130821845717E-2</v>
          </cell>
          <cell r="J68">
            <v>5.3493264334571022E-2</v>
          </cell>
          <cell r="K68">
            <v>4.9672316882101671E-2</v>
          </cell>
          <cell r="L68">
            <v>4.6124294247665842E-2</v>
          </cell>
          <cell r="M68">
            <v>4.2829701801404003E-2</v>
          </cell>
          <cell r="N68">
            <v>3.9770437387018E-2</v>
          </cell>
          <cell r="O68">
            <v>3.6929691859373857E-2</v>
          </cell>
          <cell r="P68">
            <v>3.4291856726561439E-2</v>
          </cell>
          <cell r="Q68">
            <v>3.1842438388949908E-2</v>
          </cell>
          <cell r="R68">
            <v>2.9567978504024914E-2</v>
          </cell>
          <cell r="S68">
            <v>2.7455980039451707E-2</v>
          </cell>
          <cell r="T68">
            <v>2.5494838608062301E-2</v>
          </cell>
          <cell r="U68">
            <v>2.3673778707486423E-2</v>
          </cell>
          <cell r="V68">
            <v>2.1982794514094538E-2</v>
          </cell>
          <cell r="W68">
            <v>2.0412594905944926E-2</v>
          </cell>
        </row>
        <row r="69">
          <cell r="B69">
            <v>0</v>
          </cell>
          <cell r="C69">
            <v>1.5309239023376388E-2</v>
          </cell>
          <cell r="D69">
            <v>2.9524960973654465E-2</v>
          </cell>
          <cell r="E69">
            <v>4.272527421319839E-2</v>
          </cell>
          <cell r="F69">
            <v>5.4982707935632036E-2</v>
          </cell>
          <cell r="G69">
            <v>6.6364610677891844E-2</v>
          </cell>
          <cell r="H69">
            <v>7.6933520367133093E-2</v>
          </cell>
          <cell r="I69">
            <v>8.6747507935714271E-2</v>
          </cell>
          <cell r="J69">
            <v>9.5860496392253913E-2</v>
          </cell>
          <cell r="K69">
            <v>0.10432255710189788</v>
          </cell>
          <cell r="L69">
            <v>0.11218018490371012</v>
          </cell>
          <cell r="M69">
            <v>0.11947655357682149</v>
          </cell>
          <cell r="N69">
            <v>0.12625175305899633</v>
          </cell>
          <cell r="O69">
            <v>0.13254300972101588</v>
          </cell>
          <cell r="P69">
            <v>0.13838489090717682</v>
          </cell>
          <cell r="Q69">
            <v>0.14380949486575489</v>
          </cell>
          <cell r="R69">
            <v>0.14884662711300589</v>
          </cell>
          <cell r="S69">
            <v>0.15352396419973904</v>
          </cell>
          <cell r="T69">
            <v>0.15786720578027691</v>
          </cell>
          <cell r="U69">
            <v>0.16190021581934783</v>
          </cell>
          <cell r="V69">
            <v>0.1656451537127708</v>
          </cell>
          <cell r="W69">
            <v>0.16912259604237784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7.2827170163798503</v>
          </cell>
          <cell r="C77">
            <v>6.850435742050446</v>
          </cell>
          <cell r="D77">
            <v>6.4438134490758783</v>
          </cell>
          <cell r="E77">
            <v>6.0613270936343024</v>
          </cell>
          <cell r="F77">
            <v>5.7015440354335807</v>
          </cell>
          <cell r="G77">
            <v>5.3631166716160585</v>
          </cell>
          <cell r="H77">
            <v>5.0447773891794192</v>
          </cell>
          <cell r="I77">
            <v>4.7453338170074115</v>
          </cell>
          <cell r="J77">
            <v>4.4636643597264696</v>
          </cell>
          <cell r="K77">
            <v>4.1987139966598486</v>
          </cell>
          <cell r="L77">
            <v>3.9494903301438256</v>
          </cell>
          <cell r="M77">
            <v>3.7150598684045741</v>
          </cell>
          <cell r="N77">
            <v>3.4945445290728454</v>
          </cell>
          <cell r="O77">
            <v>3.2871183502400214</v>
          </cell>
          <cell r="P77">
            <v>3.0920043967364883</v>
          </cell>
          <cell r="Q77">
            <v>2.9084718500444864</v>
          </cell>
          <cell r="R77">
            <v>2.7358332709454176</v>
          </cell>
          <cell r="S77">
            <v>2.5734420246485858</v>
          </cell>
          <cell r="T77">
            <v>2.4206898587569445</v>
          </cell>
          <cell r="U77">
            <v>2.2770046249978715</v>
          </cell>
          <cell r="V77">
            <v>2.141848136185498</v>
          </cell>
          <cell r="W77">
            <v>2.01471415038763</v>
          </cell>
        </row>
        <row r="78">
          <cell r="B78">
            <v>0</v>
          </cell>
          <cell r="C78">
            <v>0.287403068202714</v>
          </cell>
          <cell r="D78">
            <v>0.56148295131517356</v>
          </cell>
          <cell r="E78">
            <v>0.82307904665661924</v>
          </cell>
          <cell r="F78">
            <v>1.0729815587442406</v>
          </cell>
          <cell r="G78">
            <v>1.3119344274458737</v>
          </cell>
          <cell r="H78">
            <v>1.540638082432632</v>
          </cell>
          <cell r="I78">
            <v>1.7597520342431967</v>
          </cell>
          <cell r="J78">
            <v>1.9698973116594376</v>
          </cell>
          <cell r="K78">
            <v>2.1716587545173063</v>
          </cell>
          <cell r="L78">
            <v>2.3655871705353957</v>
          </cell>
          <cell r="M78">
            <v>2.552201364234151</v>
          </cell>
          <cell r="N78">
            <v>2.7319900455395341</v>
          </cell>
          <cell r="O78">
            <v>2.9054136252142486</v>
          </cell>
          <cell r="P78">
            <v>3.0729059038356108</v>
          </cell>
          <cell r="Q78">
            <v>3.2348756606403963</v>
          </cell>
          <cell r="R78">
            <v>3.3917081481818125</v>
          </cell>
          <cell r="S78">
            <v>3.5437664983909087</v>
          </cell>
          <cell r="T78">
            <v>3.6913930453027981</v>
          </cell>
          <cell r="U78">
            <v>3.8349105693958512</v>
          </cell>
          <cell r="V78">
            <v>3.9746234681983355</v>
          </cell>
          <cell r="W78">
            <v>4.1108188575407016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-1.1757051201119917E-2</v>
          </cell>
          <cell r="D5">
            <v>-2.2688094070704358E-2</v>
          </cell>
          <cell r="E5">
            <v>-3.2852020650770732E-2</v>
          </cell>
          <cell r="F5">
            <v>-4.2303514147619098E-2</v>
          </cell>
          <cell r="G5">
            <v>-5.1093349575519184E-2</v>
          </cell>
          <cell r="H5">
            <v>-5.9268672926496527E-2</v>
          </cell>
          <cell r="I5">
            <v>-6.687326040005874E-2</v>
          </cell>
          <cell r="J5">
            <v>-7.39477591171427E-2</v>
          </cell>
          <cell r="K5">
            <v>-8.0529910640828317E-2</v>
          </cell>
          <cell r="L5">
            <v>-8.6654758531897358E-2</v>
          </cell>
          <cell r="M5">
            <v>-9.2354841079595199E-2</v>
          </cell>
          <cell r="N5">
            <v>-9.7660370266498583E-2</v>
          </cell>
          <cell r="O5">
            <v>-0.10259939795075768</v>
          </cell>
          <cell r="P5">
            <v>-0.10719797017874499</v>
          </cell>
          <cell r="Q5">
            <v>-0.11148027047592893</v>
          </cell>
          <cell r="R5">
            <v>-0.11546875290322982</v>
          </cell>
          <cell r="S5">
            <v>-0.11918426560988368</v>
          </cell>
          <cell r="T5">
            <v>-0.12264616556162326</v>
          </cell>
          <cell r="U5">
            <v>-0.12587242507449845</v>
          </cell>
          <cell r="V5">
            <v>-0.12887973073963591</v>
          </cell>
          <cell r="W5">
            <v>-0.13168357528242999</v>
          </cell>
        </row>
        <row r="6">
          <cell r="B6">
            <v>0</v>
          </cell>
          <cell r="C6">
            <v>-8.9407380344262814E-3</v>
          </cell>
          <cell r="D6">
            <v>-1.7253705768402062E-2</v>
          </cell>
          <cell r="E6">
            <v>-2.4983664539644287E-2</v>
          </cell>
          <cell r="F6">
            <v>-3.2172176703056311E-2</v>
          </cell>
          <cell r="G6">
            <v>-3.8857834137650434E-2</v>
          </cell>
          <cell r="H6">
            <v>-4.5076470432034811E-2</v>
          </cell>
          <cell r="I6">
            <v>-5.0861357914275027E-2</v>
          </cell>
          <cell r="J6">
            <v>-5.624339060867075E-2</v>
          </cell>
          <cell r="K6">
            <v>-6.125125412465892E-2</v>
          </cell>
          <cell r="L6">
            <v>-6.5911583411259245E-2</v>
          </cell>
          <cell r="M6">
            <v>-7.0249109243800317E-2</v>
          </cell>
          <cell r="N6">
            <v>-7.4286794247757623E-2</v>
          </cell>
          <cell r="O6">
            <v>-7.8045959207044865E-2</v>
          </cell>
          <cell r="P6">
            <v>-8.1546400350719223E-2</v>
          </cell>
          <cell r="Q6">
            <v>-8.4806498262492952E-2</v>
          </cell>
          <cell r="R6">
            <v>-8.7843319011413457E-2</v>
          </cell>
          <cell r="S6">
            <v>-9.0672708059335486E-2</v>
          </cell>
          <cell r="T6">
            <v>-9.330937746112225E-2</v>
          </cell>
          <cell r="U6">
            <v>-9.5766986836656479E-2</v>
          </cell>
          <cell r="V6">
            <v>-9.8058218559525651E-2</v>
          </cell>
          <cell r="W6">
            <v>-0.10019484757546815</v>
          </cell>
        </row>
        <row r="7">
          <cell r="B7">
            <v>0</v>
          </cell>
          <cell r="C7">
            <v>-2.8163131666936354E-3</v>
          </cell>
          <cell r="D7">
            <v>-5.4343883023022961E-3</v>
          </cell>
          <cell r="E7">
            <v>-7.8683561111264448E-3</v>
          </cell>
          <cell r="F7">
            <v>-1.0131337444562787E-2</v>
          </cell>
          <cell r="G7">
            <v>-1.2235515437868751E-2</v>
          </cell>
          <cell r="H7">
            <v>-1.4192202494461716E-2</v>
          </cell>
          <cell r="I7">
            <v>-1.6011902485783713E-2</v>
          </cell>
          <cell r="J7">
            <v>-1.770436850847195E-2</v>
          </cell>
          <cell r="K7">
            <v>-1.9278656516169397E-2</v>
          </cell>
          <cell r="L7">
            <v>-2.0743175120638113E-2</v>
          </cell>
          <cell r="M7">
            <v>-2.2105731835794881E-2</v>
          </cell>
          <cell r="N7">
            <v>-2.337357601874096E-2</v>
          </cell>
          <cell r="O7">
            <v>-2.455343874371281E-2</v>
          </cell>
          <cell r="P7">
            <v>-2.5651569828025772E-2</v>
          </cell>
          <cell r="Q7">
            <v>-2.6673772213435976E-2</v>
          </cell>
          <cell r="R7">
            <v>-2.7625433891816362E-2</v>
          </cell>
          <cell r="S7">
            <v>-2.8511557550548197E-2</v>
          </cell>
          <cell r="T7">
            <v>-2.9336788100501013E-2</v>
          </cell>
          <cell r="U7">
            <v>-3.0105438237841967E-2</v>
          </cell>
          <cell r="V7">
            <v>-3.0821512180110255E-2</v>
          </cell>
          <cell r="W7">
            <v>-3.1488727706961844E-2</v>
          </cell>
        </row>
        <row r="11">
          <cell r="B11">
            <v>0</v>
          </cell>
          <cell r="C11">
            <v>-1.3818760485975705</v>
          </cell>
          <cell r="D11">
            <v>-2.6667242300466865</v>
          </cell>
          <cell r="E11">
            <v>-3.8614628345663506</v>
          </cell>
          <cell r="F11">
            <v>-4.9725157191740825</v>
          </cell>
          <cell r="G11">
            <v>-6.0058476256028488</v>
          </cell>
          <cell r="H11">
            <v>-6.9669969755849781</v>
          </cell>
          <cell r="I11">
            <v>-7.8611063236901115</v>
          </cell>
          <cell r="J11">
            <v>-8.6929506350341192</v>
          </cell>
          <cell r="K11">
            <v>-9.4669635432239438</v>
          </cell>
          <cell r="L11">
            <v>-10.187261732806682</v>
          </cell>
          <cell r="M11">
            <v>-10.85766758018552</v>
          </cell>
          <cell r="N11">
            <v>-11.481730177396852</v>
          </cell>
          <cell r="O11">
            <v>-12.062744854257321</v>
          </cell>
          <cell r="P11">
            <v>-12.603771306138984</v>
          </cell>
          <cell r="Q11">
            <v>-13.107650426969544</v>
          </cell>
          <cell r="R11">
            <v>-13.577019939940257</v>
          </cell>
          <cell r="S11">
            <v>-14.014328911798376</v>
          </cell>
          <cell r="T11">
            <v>-14.421851230467118</v>
          </cell>
          <cell r="U11">
            <v>-14.80169812003964</v>
          </cell>
          <cell r="V11">
            <v>-15.155829761905046</v>
          </cell>
          <cell r="W11">
            <v>-15.486066085852881</v>
          </cell>
        </row>
        <row r="13">
          <cell r="B13">
            <v>0</v>
          </cell>
          <cell r="C13">
            <v>-8.9407380344262814E-3</v>
          </cell>
          <cell r="D13">
            <v>-1.7253705768402062E-2</v>
          </cell>
          <cell r="E13">
            <v>-2.4983664539644287E-2</v>
          </cell>
          <cell r="F13">
            <v>-3.2172176703056311E-2</v>
          </cell>
          <cell r="G13">
            <v>-3.8857834137650434E-2</v>
          </cell>
          <cell r="H13">
            <v>-4.5076470432034811E-2</v>
          </cell>
          <cell r="I13">
            <v>-5.0861357914275027E-2</v>
          </cell>
          <cell r="J13">
            <v>-5.624339060867075E-2</v>
          </cell>
          <cell r="K13">
            <v>-6.125125412465892E-2</v>
          </cell>
          <cell r="L13">
            <v>-6.5911583411259245E-2</v>
          </cell>
          <cell r="M13">
            <v>-7.0249109243800317E-2</v>
          </cell>
          <cell r="N13">
            <v>-7.4286794247757623E-2</v>
          </cell>
          <cell r="O13">
            <v>-7.8045959207044865E-2</v>
          </cell>
          <cell r="P13">
            <v>-8.1546400350719223E-2</v>
          </cell>
          <cell r="Q13">
            <v>-8.4806498262492952E-2</v>
          </cell>
          <cell r="R13">
            <v>-8.7843319011413457E-2</v>
          </cell>
          <cell r="S13">
            <v>-9.0672708059335486E-2</v>
          </cell>
          <cell r="T13">
            <v>-9.330937746112225E-2</v>
          </cell>
          <cell r="U13">
            <v>-9.5766986836656479E-2</v>
          </cell>
          <cell r="V13">
            <v>-9.8058218559525651E-2</v>
          </cell>
          <cell r="W13">
            <v>-0.10019484757546815</v>
          </cell>
        </row>
      </sheetData>
      <sheetData sheetId="11">
        <row r="6">
          <cell r="B6">
            <v>0.24693791701429632</v>
          </cell>
          <cell r="C6">
            <v>0.2342045604997576</v>
          </cell>
          <cell r="D6">
            <v>0.22237500559912396</v>
          </cell>
          <cell r="E6">
            <v>0.2113847369253686</v>
          </cell>
          <cell r="F6">
            <v>0.20117384825331946</v>
          </cell>
          <cell r="G6">
            <v>0.19168671328951467</v>
          </cell>
          <cell r="H6">
            <v>0.18287167995823933</v>
          </cell>
          <cell r="I6">
            <v>0.17468078652402086</v>
          </cell>
          <cell r="J6">
            <v>0.1670694979908374</v>
          </cell>
          <cell r="K6">
            <v>0.15999646132970727</v>
          </cell>
          <cell r="L6">
            <v>0.1534232781897778</v>
          </cell>
          <cell r="M6">
            <v>0.14731429384409617</v>
          </cell>
          <cell r="N6">
            <v>0.14163640121044496</v>
          </cell>
          <cell r="O6">
            <v>0.13635885887045709</v>
          </cell>
          <cell r="P6">
            <v>0.13145312208713544</v>
          </cell>
          <cell r="Q6">
            <v>0.12689268589232452</v>
          </cell>
          <cell r="R6">
            <v>0.12265293938199838</v>
          </cell>
          <cell r="S6">
            <v>0.11871103041881052</v>
          </cell>
          <cell r="T6">
            <v>0.11504573999853399</v>
          </cell>
          <cell r="U6">
            <v>0.11163736559011796</v>
          </cell>
          <cell r="V6">
            <v>0.1084676128083925</v>
          </cell>
          <cell r="W6">
            <v>0.1055194948242361</v>
          </cell>
        </row>
        <row r="7">
          <cell r="B7">
            <v>0.24693791701429632</v>
          </cell>
          <cell r="C7">
            <v>0.23891952157757251</v>
          </cell>
          <cell r="D7">
            <v>0.23147386867204325</v>
          </cell>
          <cell r="E7">
            <v>0.22456004811690899</v>
          </cell>
          <cell r="F7">
            <v>0.21814007188714143</v>
          </cell>
          <cell r="G7">
            <v>0.21217866538807159</v>
          </cell>
          <cell r="H7">
            <v>0.20664307363893528</v>
          </cell>
          <cell r="I7">
            <v>0.20150288130045152</v>
          </cell>
          <cell r="J7">
            <v>0.19672984555757381</v>
          </cell>
          <cell r="K7">
            <v>0.19229774093918736</v>
          </cell>
          <cell r="L7">
            <v>0.1881822152221142</v>
          </cell>
          <cell r="M7">
            <v>0.18436065562768916</v>
          </cell>
          <cell r="N7">
            <v>0.18081206457572302</v>
          </cell>
          <cell r="O7">
            <v>0.17751694431318307</v>
          </cell>
          <cell r="P7">
            <v>0.17445718978368166</v>
          </cell>
          <cell r="Q7">
            <v>0.17161598914914461</v>
          </cell>
          <cell r="R7">
            <v>0.16897773141707453</v>
          </cell>
          <cell r="S7">
            <v>0.16652792066586658</v>
          </cell>
          <cell r="T7">
            <v>0.16425309639688779</v>
          </cell>
          <cell r="U7">
            <v>0.16214075957569321</v>
          </cell>
          <cell r="V7">
            <v>0.16017930395601251</v>
          </cell>
          <cell r="W7">
            <v>0.15835795230916613</v>
          </cell>
        </row>
        <row r="18">
          <cell r="B18">
            <v>246937.91701429631</v>
          </cell>
          <cell r="C18">
            <v>229299.80126279054</v>
          </cell>
          <cell r="D18">
            <v>212921.54767303122</v>
          </cell>
          <cell r="E18">
            <v>197713.1661402577</v>
          </cell>
          <cell r="F18">
            <v>183591.09442367248</v>
          </cell>
          <cell r="G18">
            <v>170477.73901330677</v>
          </cell>
          <cell r="H18">
            <v>158301.04879210974</v>
          </cell>
          <cell r="I18">
            <v>146994.11915074635</v>
          </cell>
          <cell r="J18">
            <v>136494.82437990911</v>
          </cell>
          <cell r="K18">
            <v>126745.47632032222</v>
          </cell>
          <cell r="L18">
            <v>117692.50739488823</v>
          </cell>
          <cell r="M18">
            <v>109286.17628139579</v>
          </cell>
          <cell r="N18">
            <v>101480.29460860531</v>
          </cell>
          <cell r="O18">
            <v>94231.973174043043</v>
          </cell>
          <cell r="P18">
            <v>87501.386289095361</v>
          </cell>
          <cell r="Q18">
            <v>81251.55295659657</v>
          </cell>
          <cell r="R18">
            <v>75448.133678588871</v>
          </cell>
          <cell r="S18">
            <v>70059.241777813862</v>
          </cell>
          <cell r="T18">
            <v>65055.268196240439</v>
          </cell>
          <cell r="U18">
            <v>60408.718807983394</v>
          </cell>
          <cell r="V18">
            <v>56094.063352728052</v>
          </cell>
          <cell r="W18">
            <v>52087.595159624383</v>
          </cell>
        </row>
        <row r="19">
          <cell r="B19">
            <v>0</v>
          </cell>
          <cell r="C19">
            <v>4904.7592369670701</v>
          </cell>
          <cell r="D19">
            <v>9453.4579260927421</v>
          </cell>
          <cell r="E19">
            <v>13671.570785110889</v>
          </cell>
          <cell r="F19">
            <v>17582.75382964699</v>
          </cell>
          <cell r="G19">
            <v>21208.974276207919</v>
          </cell>
          <cell r="H19">
            <v>24570.631166129617</v>
          </cell>
          <cell r="I19">
            <v>27686.667373274522</v>
          </cell>
          <cell r="J19">
            <v>30574.673610928283</v>
          </cell>
          <cell r="K19">
            <v>33250.985009385033</v>
          </cell>
          <cell r="L19">
            <v>35730.77079488957</v>
          </cell>
          <cell r="M19">
            <v>38028.117562700361</v>
          </cell>
          <cell r="N19">
            <v>40156.106601839638</v>
          </cell>
          <cell r="O19">
            <v>42126.885696414058</v>
          </cell>
          <cell r="P19">
            <v>43951.735798040085</v>
          </cell>
          <cell r="Q19">
            <v>45641.132935727954</v>
          </cell>
          <cell r="R19">
            <v>47204.805703409518</v>
          </cell>
          <cell r="S19">
            <v>48651.788640996652</v>
          </cell>
          <cell r="T19">
            <v>49990.471802293549</v>
          </cell>
          <cell r="U19">
            <v>51228.646782134572</v>
          </cell>
          <cell r="V19">
            <v>52373.549455664441</v>
          </cell>
          <cell r="W19">
            <v>53431.899664611716</v>
          </cell>
        </row>
        <row r="20">
          <cell r="B20">
            <v>0</v>
          </cell>
          <cell r="C20">
            <v>1.0272723939259238</v>
          </cell>
          <cell r="D20">
            <v>1.9716136584684445</v>
          </cell>
          <cell r="E20">
            <v>2.8390300774081649</v>
          </cell>
          <cell r="F20">
            <v>3.6350990434121186</v>
          </cell>
          <cell r="G20">
            <v>4.3649996671774502</v>
          </cell>
          <cell r="H20">
            <v>5.0335412006240787</v>
          </cell>
          <cell r="I20">
            <v>5.645189430286333</v>
          </cell>
          <cell r="J20">
            <v>6.2040911858993155</v>
          </cell>
          <cell r="K20">
            <v>6.714097098818181</v>
          </cell>
          <cell r="L20">
            <v>7.1787827352907954</v>
          </cell>
          <cell r="M20">
            <v>7.6014682206735644</v>
          </cell>
          <cell r="N20">
            <v>7.9852364623873635</v>
          </cell>
          <cell r="O20">
            <v>8.3329500717100569</v>
          </cell>
          <cell r="P20">
            <v>8.6472670773517191</v>
          </cell>
          <cell r="Q20">
            <v>8.9306555171189306</v>
          </cell>
          <cell r="R20">
            <v>9.1854069878092215</v>
          </cell>
          <cell r="S20">
            <v>9.4136492277516943</v>
          </cell>
          <cell r="T20">
            <v>9.6173578010937995</v>
          </cell>
          <cell r="U20">
            <v>9.7983669479979678</v>
          </cell>
          <cell r="V20">
            <v>9.9583796603280312</v>
          </cell>
          <cell r="W20">
            <v>10.098977038149149</v>
          </cell>
        </row>
        <row r="21">
          <cell r="B21">
            <v>0</v>
          </cell>
          <cell r="C21">
            <v>3464.6831294462577</v>
          </cell>
          <cell r="D21">
            <v>6697.6592625261492</v>
          </cell>
          <cell r="E21">
            <v>9715.5482632675739</v>
          </cell>
          <cell r="F21">
            <v>12533.781396056982</v>
          </cell>
          <cell r="G21">
            <v>15166.686184963221</v>
          </cell>
          <cell r="H21">
            <v>17627.565211699315</v>
          </cell>
          <cell r="I21">
            <v>19928.769285206166</v>
          </cell>
          <cell r="J21">
            <v>22081.76538491547</v>
          </cell>
          <cell r="K21">
            <v>24097.199751031294</v>
          </cell>
          <cell r="L21">
            <v>25984.956468503151</v>
          </cell>
          <cell r="M21">
            <v>27754.211866601596</v>
          </cell>
          <cell r="N21">
            <v>29413.485033014258</v>
          </cell>
          <cell r="O21">
            <v>30970.684720029229</v>
          </cell>
          <cell r="P21">
            <v>32433.152900547109</v>
          </cell>
          <cell r="Q21">
            <v>33807.705213253103</v>
          </cell>
          <cell r="R21">
            <v>35100.668519185929</v>
          </cell>
          <cell r="S21">
            <v>36317.915776066402</v>
          </cell>
          <cell r="T21">
            <v>37464.898422008686</v>
          </cell>
          <cell r="U21">
            <v>38546.67644654998</v>
          </cell>
          <cell r="V21">
            <v>39567.946314224886</v>
          </cell>
          <cell r="W21">
            <v>40533.066894108895</v>
          </cell>
        </row>
        <row r="22">
          <cell r="B22">
            <v>0</v>
          </cell>
          <cell r="C22">
            <v>8291.3407992797329</v>
          </cell>
          <cell r="D22">
            <v>15988.463194519742</v>
          </cell>
          <cell r="E22">
            <v>23133.633357425751</v>
          </cell>
          <cell r="F22">
            <v>29766.097652518703</v>
          </cell>
          <cell r="G22">
            <v>35922.298390888784</v>
          </cell>
          <cell r="H22">
            <v>41636.074173596586</v>
          </cell>
          <cell r="I22">
            <v>46938.845925422291</v>
          </cell>
          <cell r="J22">
            <v>51859.78964104133</v>
          </cell>
          <cell r="K22">
            <v>56425.996792698192</v>
          </cell>
          <cell r="L22">
            <v>60662.623280658925</v>
          </cell>
          <cell r="M22">
            <v>64593.027744772924</v>
          </cell>
          <cell r="N22">
            <v>68238.899997021945</v>
          </cell>
          <cell r="O22">
            <v>71620.38028065674</v>
          </cell>
          <cell r="P22">
            <v>74756.170011120528</v>
          </cell>
          <cell r="Q22">
            <v>77663.634607158703</v>
          </cell>
          <cell r="R22">
            <v>80358.898977056073</v>
          </cell>
          <cell r="S22">
            <v>82856.936184589533</v>
          </cell>
          <cell r="T22">
            <v>85171.649781813481</v>
          </cell>
          <cell r="U22">
            <v>87315.950261000471</v>
          </cell>
          <cell r="V22">
            <v>89301.826045750684</v>
          </cell>
          <cell r="W22">
            <v>91140.409411282933</v>
          </cell>
        </row>
        <row r="27">
          <cell r="B27">
            <v>246937.91701429631</v>
          </cell>
          <cell r="C27">
            <v>229299.49437041799</v>
          </cell>
          <cell r="D27">
            <v>212920.95905824527</v>
          </cell>
          <cell r="E27">
            <v>197712.31912551346</v>
          </cell>
          <cell r="F27">
            <v>183590.01061654821</v>
          </cell>
          <cell r="G27">
            <v>170476.43842965193</v>
          </cell>
          <cell r="H27">
            <v>158299.54997039106</v>
          </cell>
          <cell r="I27">
            <v>146992.43925822026</v>
          </cell>
          <cell r="J27">
            <v>136492.97931120452</v>
          </cell>
          <cell r="K27">
            <v>126743.48078897563</v>
          </cell>
          <cell r="L27">
            <v>117690.37501833453</v>
          </cell>
          <cell r="M27">
            <v>109283.91965988207</v>
          </cell>
          <cell r="N27">
            <v>101477.92539846193</v>
          </cell>
          <cell r="O27">
            <v>94229.502155714654</v>
          </cell>
          <cell r="P27">
            <v>87498.823430306453</v>
          </cell>
          <cell r="Q27">
            <v>81248.907470998864</v>
          </cell>
          <cell r="R27">
            <v>75445.414080213232</v>
          </cell>
          <cell r="S27">
            <v>70056.455931626566</v>
          </cell>
          <cell r="T27">
            <v>65052.423365081821</v>
          </cell>
          <cell r="U27">
            <v>60405.82169614741</v>
          </cell>
          <cell r="V27">
            <v>56091.120146422596</v>
          </cell>
          <cell r="W27">
            <v>52084.611564535269</v>
          </cell>
        </row>
        <row r="28">
          <cell r="B28">
            <v>0</v>
          </cell>
          <cell r="C28">
            <v>9620.0272071545241</v>
          </cell>
          <cell r="D28">
            <v>18552.909613798009</v>
          </cell>
          <cell r="E28">
            <v>26847.728991395532</v>
          </cell>
          <cell r="F28">
            <v>34550.061270593229</v>
          </cell>
          <cell r="G28">
            <v>41702.226958419662</v>
          </cell>
          <cell r="H28">
            <v>48343.523668544207</v>
          </cell>
          <cell r="I28">
            <v>54510.442042231283</v>
          </cell>
          <cell r="J28">
            <v>60236.866246369289</v>
          </cell>
          <cell r="K28">
            <v>65554.260150211718</v>
          </cell>
          <cell r="L28">
            <v>70491.840203779677</v>
          </cell>
          <cell r="M28">
            <v>75076.735967807079</v>
          </cell>
          <cell r="N28">
            <v>79334.139177261095</v>
          </cell>
          <cell r="O28">
            <v>83287.442157468409</v>
          </cell>
          <cell r="P28">
            <v>86958.366353375182</v>
          </cell>
          <cell r="Q28">
            <v>90367.081678145769</v>
          </cell>
          <cell r="R28">
            <v>93532.317336861306</v>
          </cell>
          <cell r="S28">
            <v>96471.464734240028</v>
          </cell>
          <cell r="T28">
            <v>99200.673031805985</v>
          </cell>
          <cell r="U28">
            <v>101734.93787954579</v>
          </cell>
          <cell r="V28">
            <v>104088.18380958991</v>
          </cell>
          <cell r="W28">
            <v>106273.34074463087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72373.363720485431</v>
          </cell>
          <cell r="C37">
            <v>67203.927685460294</v>
          </cell>
          <cell r="D37">
            <v>62403.736129258854</v>
          </cell>
          <cell r="E37">
            <v>57946.414460802371</v>
          </cell>
          <cell r="F37">
            <v>53807.471988180681</v>
          </cell>
          <cell r="G37">
            <v>49964.16735442754</v>
          </cell>
          <cell r="H37">
            <v>46395.383585026299</v>
          </cell>
          <cell r="I37">
            <v>43081.512060593894</v>
          </cell>
          <cell r="J37">
            <v>40004.344777230108</v>
          </cell>
          <cell r="K37">
            <v>37146.974302556337</v>
          </cell>
          <cell r="L37">
            <v>34493.700877751529</v>
          </cell>
          <cell r="M37">
            <v>32029.946155157031</v>
          </cell>
          <cell r="N37">
            <v>29742.173097481042</v>
          </cell>
          <cell r="O37">
            <v>27617.811598488584</v>
          </cell>
          <cell r="P37">
            <v>25645.189416499226</v>
          </cell>
          <cell r="Q37">
            <v>23813.468041206499</v>
          </cell>
          <cell r="R37">
            <v>22112.583141438703</v>
          </cell>
          <cell r="S37">
            <v>20533.189266651192</v>
          </cell>
          <cell r="T37">
            <v>19066.608498311969</v>
          </cell>
          <cell r="U37">
            <v>17704.782769045541</v>
          </cell>
          <cell r="V37">
            <v>16440.229587552185</v>
          </cell>
          <cell r="W37">
            <v>15266.000926032939</v>
          </cell>
        </row>
        <row r="38">
          <cell r="B38">
            <v>0</v>
          </cell>
          <cell r="C38">
            <v>1437.5027072001963</v>
          </cell>
          <cell r="D38">
            <v>2770.6500369556684</v>
          </cell>
          <cell r="E38">
            <v>4006.9082019668485</v>
          </cell>
          <cell r="F38">
            <v>5153.210383835577</v>
          </cell>
          <cell r="G38">
            <v>6215.9948054536681</v>
          </cell>
          <cell r="H38">
            <v>7201.2400838597941</v>
          </cell>
          <cell r="I38">
            <v>8114.4980578178538</v>
          </cell>
          <cell r="J38">
            <v>8960.9242704948065</v>
          </cell>
          <cell r="K38">
            <v>9745.3062747318363</v>
          </cell>
          <cell r="L38">
            <v>10472.089916438914</v>
          </cell>
          <cell r="M38">
            <v>11145.403740533517</v>
          </cell>
          <cell r="N38">
            <v>11769.081653528616</v>
          </cell>
          <cell r="O38">
            <v>12346.68396729603</v>
          </cell>
          <cell r="P38">
            <v>12881.5169396366</v>
          </cell>
          <cell r="Q38">
            <v>13376.650919029293</v>
          </cell>
          <cell r="R38">
            <v>13834.937193261874</v>
          </cell>
          <cell r="S38">
            <v>14259.023634524225</v>
          </cell>
          <cell r="T38">
            <v>14651.369226932457</v>
          </cell>
          <cell r="U38">
            <v>15014.257556311419</v>
          </cell>
          <cell r="V38">
            <v>15349.809336361208</v>
          </cell>
          <cell r="W38">
            <v>15659.9940400386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72373.363720485431</v>
          </cell>
          <cell r="C46">
            <v>67203.837740450748</v>
          </cell>
          <cell r="D46">
            <v>62403.563616132844</v>
          </cell>
          <cell r="E46">
            <v>57946.166214980491</v>
          </cell>
          <cell r="F46">
            <v>53807.154342481888</v>
          </cell>
          <cell r="G46">
            <v>49963.78617516176</v>
          </cell>
          <cell r="H46">
            <v>46394.94430550735</v>
          </cell>
          <cell r="I46">
            <v>43081.019712256821</v>
          </cell>
          <cell r="J46">
            <v>40003.804018524184</v>
          </cell>
          <cell r="K46">
            <v>37146.38944577246</v>
          </cell>
          <cell r="L46">
            <v>34493.075913931571</v>
          </cell>
          <cell r="M46">
            <v>32029.284777222179</v>
          </cell>
          <cell r="N46">
            <v>29741.478721706309</v>
          </cell>
          <cell r="O46">
            <v>27617.087384441573</v>
          </cell>
          <cell r="P46">
            <v>25644.438285552889</v>
          </cell>
          <cell r="Q46">
            <v>23812.692693727684</v>
          </cell>
          <cell r="R46">
            <v>22111.786072747138</v>
          </cell>
          <cell r="S46">
            <v>20532.372781836628</v>
          </cell>
          <cell r="T46">
            <v>19065.774725991156</v>
          </cell>
          <cell r="U46">
            <v>17703.933674134645</v>
          </cell>
          <cell r="V46">
            <v>16439.366983125026</v>
          </cell>
          <cell r="W46">
            <v>15265.126484330382</v>
          </cell>
        </row>
        <row r="47">
          <cell r="B47">
            <v>0</v>
          </cell>
          <cell r="C47">
            <v>2819.4687008073047</v>
          </cell>
          <cell r="D47">
            <v>5437.546780128373</v>
          </cell>
          <cell r="E47">
            <v>7868.6192823550791</v>
          </cell>
          <cell r="F47">
            <v>10126.043748708449</v>
          </cell>
          <cell r="G47">
            <v>12222.223610322293</v>
          </cell>
          <cell r="H47">
            <v>14168.676338963718</v>
          </cell>
          <cell r="I47">
            <v>15976.096729845041</v>
          </cell>
          <cell r="J47">
            <v>17654.415664234843</v>
          </cell>
          <cell r="K47">
            <v>19212.854674739658</v>
          </cell>
          <cell r="L47">
            <v>20659.976613065555</v>
          </cell>
          <cell r="M47">
            <v>22003.73269865389</v>
          </cell>
          <cell r="N47">
            <v>23251.506206700204</v>
          </cell>
          <cell r="O47">
            <v>24410.15303560035</v>
          </cell>
          <cell r="P47">
            <v>25486.039376721914</v>
          </cell>
          <cell r="Q47">
            <v>26485.076693477655</v>
          </cell>
          <cell r="R47">
            <v>27412.754201893698</v>
          </cell>
          <cell r="S47">
            <v>28274.169031137168</v>
          </cell>
          <cell r="T47">
            <v>29074.05422972039</v>
          </cell>
          <cell r="U47">
            <v>29816.804771261952</v>
          </cell>
          <cell r="V47">
            <v>30506.501702693407</v>
          </cell>
          <cell r="W47">
            <v>31146.934567594039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1.0272723939259238</v>
          </cell>
          <cell r="D57">
            <v>1.9716136584684445</v>
          </cell>
          <cell r="E57">
            <v>2.8390300774081649</v>
          </cell>
          <cell r="F57">
            <v>3.6350990434121186</v>
          </cell>
          <cell r="G57">
            <v>4.3649996671774502</v>
          </cell>
          <cell r="H57">
            <v>5.0335412006240787</v>
          </cell>
          <cell r="I57">
            <v>5.645189430286333</v>
          </cell>
          <cell r="J57">
            <v>6.2040911858993155</v>
          </cell>
          <cell r="K57">
            <v>6.714097098818181</v>
          </cell>
          <cell r="L57">
            <v>7.1787827352907954</v>
          </cell>
          <cell r="M57">
            <v>7.6014682206735644</v>
          </cell>
          <cell r="N57">
            <v>7.9852364623873635</v>
          </cell>
          <cell r="O57">
            <v>8.3329500717100569</v>
          </cell>
          <cell r="P57">
            <v>8.6472670773517191</v>
          </cell>
          <cell r="Q57">
            <v>8.9306555171189306</v>
          </cell>
          <cell r="R57">
            <v>9.1854069878092215</v>
          </cell>
          <cell r="S57">
            <v>9.4136492277516943</v>
          </cell>
          <cell r="T57">
            <v>9.6173578010937995</v>
          </cell>
          <cell r="U57">
            <v>9.7983669479979678</v>
          </cell>
          <cell r="V57">
            <v>9.9583796603280312</v>
          </cell>
          <cell r="W57">
            <v>10.098977038149149</v>
          </cell>
        </row>
        <row r="58">
          <cell r="B58">
            <v>0</v>
          </cell>
          <cell r="C58">
            <v>3464.6831294462577</v>
          </cell>
          <cell r="D58">
            <v>6697.6592625261492</v>
          </cell>
          <cell r="E58">
            <v>9715.5482632675739</v>
          </cell>
          <cell r="F58">
            <v>12533.781396056982</v>
          </cell>
          <cell r="G58">
            <v>15166.686184963221</v>
          </cell>
          <cell r="H58">
            <v>17627.565211699315</v>
          </cell>
          <cell r="I58">
            <v>19928.769285206166</v>
          </cell>
          <cell r="J58">
            <v>22081.76538491547</v>
          </cell>
          <cell r="K58">
            <v>24097.199751031294</v>
          </cell>
          <cell r="L58">
            <v>25984.956468503151</v>
          </cell>
          <cell r="M58">
            <v>27754.211866601596</v>
          </cell>
          <cell r="N58">
            <v>29413.485033014258</v>
          </cell>
          <cell r="O58">
            <v>30970.684720029229</v>
          </cell>
          <cell r="P58">
            <v>32433.152900547109</v>
          </cell>
          <cell r="Q58">
            <v>33807.705213253103</v>
          </cell>
          <cell r="R58">
            <v>35100.668519185929</v>
          </cell>
          <cell r="S58">
            <v>36317.915776066402</v>
          </cell>
          <cell r="T58">
            <v>37464.898422008686</v>
          </cell>
          <cell r="U58">
            <v>38546.67644654998</v>
          </cell>
          <cell r="V58">
            <v>39567.946314224886</v>
          </cell>
          <cell r="W58">
            <v>40533.066894108895</v>
          </cell>
        </row>
        <row r="59">
          <cell r="B59">
            <v>0</v>
          </cell>
          <cell r="C59">
            <v>8291.3407992797329</v>
          </cell>
          <cell r="D59">
            <v>15988.463194519742</v>
          </cell>
          <cell r="E59">
            <v>23133.633357425751</v>
          </cell>
          <cell r="F59">
            <v>29766.097652518703</v>
          </cell>
          <cell r="G59">
            <v>35922.298390888784</v>
          </cell>
          <cell r="H59">
            <v>41636.074173596586</v>
          </cell>
          <cell r="I59">
            <v>46938.845925422291</v>
          </cell>
          <cell r="J59">
            <v>51859.78964104133</v>
          </cell>
          <cell r="K59">
            <v>56425.996792698192</v>
          </cell>
          <cell r="L59">
            <v>60662.623280658925</v>
          </cell>
          <cell r="M59">
            <v>64593.027744772924</v>
          </cell>
          <cell r="N59">
            <v>68238.899997021945</v>
          </cell>
          <cell r="O59">
            <v>71620.38028065674</v>
          </cell>
          <cell r="P59">
            <v>74756.170011120528</v>
          </cell>
          <cell r="Q59">
            <v>77663.634607158703</v>
          </cell>
          <cell r="R59">
            <v>80358.898977056073</v>
          </cell>
          <cell r="S59">
            <v>82856.936184589533</v>
          </cell>
          <cell r="T59">
            <v>85171.649781813481</v>
          </cell>
          <cell r="U59">
            <v>87315.950261000471</v>
          </cell>
          <cell r="V59">
            <v>89301.826045750684</v>
          </cell>
          <cell r="W59">
            <v>91140.409411282933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C6">
            <v>20028.383948629475</v>
          </cell>
          <cell r="D6">
            <v>18597.811617135048</v>
          </cell>
          <cell r="E6">
            <v>17269.422744147992</v>
          </cell>
          <cell r="F6">
            <v>16035.918515482324</v>
          </cell>
          <cell r="G6">
            <v>14890.521460765112</v>
          </cell>
          <cell r="H6">
            <v>13826.938214593189</v>
          </cell>
          <cell r="I6">
            <v>12839.324937607267</v>
          </cell>
          <cell r="J6">
            <v>11922.255207489321</v>
          </cell>
          <cell r="K6">
            <v>11070.690203460168</v>
          </cell>
          <cell r="L6">
            <v>10279.951020455797</v>
          </cell>
          <cell r="M6">
            <v>9545.6929608625378</v>
          </cell>
          <cell r="N6">
            <v>8863.8816625568579</v>
          </cell>
          <cell r="O6">
            <v>8230.7709320851882</v>
          </cell>
          <cell r="P6">
            <v>7642.8821611880403</v>
          </cell>
          <cell r="Q6">
            <v>7096.9852135724086</v>
          </cell>
          <cell r="R6">
            <v>6590.0806769147139</v>
          </cell>
          <cell r="S6">
            <v>6119.3833825778274</v>
          </cell>
          <cell r="T6">
            <v>5682.307102491166</v>
          </cell>
          <cell r="U6">
            <v>5276.4503391107819</v>
          </cell>
          <cell r="V6">
            <v>4899.5831303823034</v>
          </cell>
          <cell r="W6">
            <v>4549.6347972065196</v>
          </cell>
        </row>
        <row r="7">
          <cell r="C7">
            <v>785.49489743843185</v>
          </cell>
          <cell r="D7">
            <v>1513.9668646990519</v>
          </cell>
          <cell r="E7">
            <v>2189.4956659103059</v>
          </cell>
          <cell r="F7">
            <v>2815.8698009087379</v>
          </cell>
          <cell r="G7">
            <v>3396.6073091420385</v>
          </cell>
          <cell r="H7">
            <v>3934.975087537839</v>
          </cell>
          <cell r="I7">
            <v>4434.0068284840581</v>
          </cell>
          <cell r="J7">
            <v>4896.5196764847606</v>
          </cell>
          <cell r="K7">
            <v>5325.1296950152591</v>
          </cell>
          <cell r="L7">
            <v>5722.2662285627566</v>
          </cell>
          <cell r="M7">
            <v>6090.1852387684276</v>
          </cell>
          <cell r="N7">
            <v>6430.981687949984</v>
          </cell>
          <cell r="O7">
            <v>6746.60103804958</v>
          </cell>
          <cell r="P7">
            <v>7038.8499281915592</v>
          </cell>
          <cell r="Q7">
            <v>7309.4060895214052</v>
          </cell>
          <cell r="R7">
            <v>7559.8275518064347</v>
          </cell>
          <cell r="S7">
            <v>7791.561192387333</v>
          </cell>
          <cell r="T7">
            <v>8005.9506744561177</v>
          </cell>
          <cell r="U7">
            <v>8204.24381828074</v>
          </cell>
          <cell r="V7">
            <v>8387.5994458808091</v>
          </cell>
          <cell r="W7">
            <v>8557.0937367657261</v>
          </cell>
        </row>
        <row r="8">
          <cell r="C8">
            <v>5.9220460881192316E-2</v>
          </cell>
          <cell r="D8">
            <v>0.11366008687134495</v>
          </cell>
          <cell r="E8">
            <v>0.16366512974922046</v>
          </cell>
          <cell r="F8">
            <v>0.20955711646931513</v>
          </cell>
          <cell r="G8">
            <v>0.25163461372557805</v>
          </cell>
          <cell r="H8">
            <v>0.29017486649886859</v>
          </cell>
          <cell r="I8">
            <v>0.32543531958992672</v>
          </cell>
          <cell r="J8">
            <v>0.35765503049660868</v>
          </cell>
          <cell r="K8">
            <v>0.38705598139704372</v>
          </cell>
          <cell r="L8">
            <v>0.41384429744592488</v>
          </cell>
          <cell r="M8">
            <v>0.43821137807630645</v>
          </cell>
          <cell r="N8">
            <v>0.4603349475212134</v>
          </cell>
          <cell r="O8">
            <v>0.48038003032545123</v>
          </cell>
          <cell r="P8">
            <v>0.49849985720579643</v>
          </cell>
          <cell r="Q8">
            <v>0.51483670623498046</v>
          </cell>
          <cell r="R8">
            <v>0.52952268396945901</v>
          </cell>
          <cell r="S8">
            <v>0.54268045081092209</v>
          </cell>
          <cell r="T8">
            <v>0.55442389458503716</v>
          </cell>
          <cell r="U8">
            <v>0.56485875603635072</v>
          </cell>
          <cell r="V8">
            <v>0.57408320967402859</v>
          </cell>
          <cell r="W8">
            <v>0.58218840315774845</v>
          </cell>
        </row>
        <row r="9">
          <cell r="C9">
            <v>229.05152667369811</v>
          </cell>
          <cell r="D9">
            <v>442.78481520676269</v>
          </cell>
          <cell r="E9">
            <v>642.29861116595157</v>
          </cell>
          <cell r="F9">
            <v>828.61308134117439</v>
          </cell>
          <cell r="G9">
            <v>1002.6754238278452</v>
          </cell>
          <cell r="H9">
            <v>1165.3650773902693</v>
          </cell>
          <cell r="I9">
            <v>1317.4985587308038</v>
          </cell>
          <cell r="J9">
            <v>1459.833954244953</v>
          </cell>
          <cell r="K9">
            <v>1593.0750909440103</v>
          </cell>
          <cell r="L9">
            <v>1717.8754094639221</v>
          </cell>
          <cell r="M9">
            <v>1834.8415604420347</v>
          </cell>
          <cell r="N9">
            <v>1944.5367440233003</v>
          </cell>
          <cell r="O9">
            <v>2047.4838108460001</v>
          </cell>
          <cell r="P9">
            <v>2144.1681415463559</v>
          </cell>
          <cell r="Q9">
            <v>2235.0403206043266</v>
          </cell>
          <cell r="R9">
            <v>2320.5186192227397</v>
          </cell>
          <cell r="S9">
            <v>2400.9913008824924</v>
          </cell>
          <cell r="T9">
            <v>2476.8187622420846</v>
          </cell>
          <cell r="U9">
            <v>2548.3355211448943</v>
          </cell>
          <cell r="V9">
            <v>2615.8520626573559</v>
          </cell>
          <cell r="W9">
            <v>2679.6565532809959</v>
          </cell>
        </row>
        <row r="10">
          <cell r="C10">
            <v>526.01040679751077</v>
          </cell>
          <cell r="D10">
            <v>1014.3230428722628</v>
          </cell>
          <cell r="E10">
            <v>1467.6193136459983</v>
          </cell>
          <cell r="F10">
            <v>1888.3890451512907</v>
          </cell>
          <cell r="G10">
            <v>2278.9441716512756</v>
          </cell>
          <cell r="H10">
            <v>2641.4314456121992</v>
          </cell>
          <cell r="I10">
            <v>2977.8442398582756</v>
          </cell>
          <cell r="J10">
            <v>3290.0335067504629</v>
          </cell>
          <cell r="K10">
            <v>3579.7179545991607</v>
          </cell>
          <cell r="L10">
            <v>3848.4934972200749</v>
          </cell>
          <cell r="M10">
            <v>4097.8420285489228</v>
          </cell>
          <cell r="N10">
            <v>4329.1395705223349</v>
          </cell>
          <cell r="O10">
            <v>4543.6638389889031</v>
          </cell>
          <cell r="P10">
            <v>4742.6012692168351</v>
          </cell>
          <cell r="Q10">
            <v>4927.0535395956204</v>
          </cell>
          <cell r="R10">
            <v>5098.0436293721386</v>
          </cell>
          <cell r="S10">
            <v>5256.5214437015338</v>
          </cell>
          <cell r="T10">
            <v>5403.369036916044</v>
          </cell>
          <cell r="U10">
            <v>5539.4054627075429</v>
          </cell>
          <cell r="V10">
            <v>5665.3912778698541</v>
          </cell>
          <cell r="W10">
            <v>5782.0327243435977</v>
          </cell>
        </row>
        <row r="15">
          <cell r="C15">
            <v>20028.357142857141</v>
          </cell>
          <cell r="D15">
            <v>18597.760204081631</v>
          </cell>
          <cell r="E15">
            <v>17269.348760932942</v>
          </cell>
          <cell r="F15">
            <v>16035.823849437733</v>
          </cell>
          <cell r="G15">
            <v>14890.407860192181</v>
          </cell>
          <cell r="H15">
            <v>13826.807298749882</v>
          </cell>
          <cell r="I15">
            <v>12839.178205982033</v>
          </cell>
          <cell r="J15">
            <v>11922.094048411887</v>
          </cell>
          <cell r="K15">
            <v>11070.515902096753</v>
          </cell>
          <cell r="L15">
            <v>10279.7647662327</v>
          </cell>
          <cell r="M15">
            <v>9545.4958543589364</v>
          </cell>
          <cell r="N15">
            <v>8863.6747219047265</v>
          </cell>
          <cell r="O15">
            <v>8230.5550989115327</v>
          </cell>
          <cell r="P15">
            <v>7642.6583061321371</v>
          </cell>
          <cell r="Q15">
            <v>7096.7541414084135</v>
          </cell>
          <cell r="R15">
            <v>6589.8431313078127</v>
          </cell>
          <cell r="S15">
            <v>6119.140050500112</v>
          </cell>
          <cell r="T15">
            <v>5682.0586183215328</v>
          </cell>
          <cell r="U15">
            <v>5276.1972884414236</v>
          </cell>
          <cell r="V15">
            <v>4899.3260535527506</v>
          </cell>
          <cell r="W15">
            <v>4549.3741925846971</v>
          </cell>
        </row>
        <row r="16">
          <cell r="C16">
            <v>1540.6428571428571</v>
          </cell>
          <cell r="D16">
            <v>2971.2397959183672</v>
          </cell>
          <cell r="E16">
            <v>4299.651239067055</v>
          </cell>
          <cell r="F16">
            <v>5533.1761505622653</v>
          </cell>
          <cell r="G16">
            <v>6678.5921398078171</v>
          </cell>
          <cell r="H16">
            <v>7742.1927012501155</v>
          </cell>
          <cell r="I16">
            <v>8729.8217940179638</v>
          </cell>
          <cell r="J16">
            <v>9646.905951588109</v>
          </cell>
          <cell r="K16">
            <v>10498.484097903243</v>
          </cell>
          <cell r="L16">
            <v>11289.235233767296</v>
          </cell>
          <cell r="M16">
            <v>12023.50414564106</v>
          </cell>
          <cell r="N16">
            <v>12705.32527809527</v>
          </cell>
          <cell r="O16">
            <v>13338.444901088465</v>
          </cell>
          <cell r="P16">
            <v>13926.34169386786</v>
          </cell>
          <cell r="Q16">
            <v>14472.245858591585</v>
          </cell>
          <cell r="R16">
            <v>14979.156868692186</v>
          </cell>
          <cell r="S16">
            <v>15449.859949499887</v>
          </cell>
          <cell r="T16">
            <v>15886.941381678467</v>
          </cell>
          <cell r="U16">
            <v>16292.802711558577</v>
          </cell>
          <cell r="V16">
            <v>16669.673946447252</v>
          </cell>
          <cell r="W16">
            <v>17019.625807415305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C6">
            <v>1540.6428571428571</v>
          </cell>
          <cell r="D6">
            <v>1430.5988534735338</v>
          </cell>
          <cell r="E6">
            <v>1328.4151155096463</v>
          </cell>
          <cell r="F6">
            <v>1233.530196010571</v>
          </cell>
          <cell r="G6">
            <v>1145.4227511058803</v>
          </cell>
          <cell r="H6">
            <v>1063.6086757689366</v>
          </cell>
          <cell r="I6">
            <v>987.6384438995135</v>
          </cell>
          <cell r="J6">
            <v>917.0946384005191</v>
          </cell>
          <cell r="K6">
            <v>851.58965767780865</v>
          </cell>
          <cell r="L6">
            <v>790.76358596144053</v>
          </cell>
          <cell r="M6">
            <v>734.28221574684267</v>
          </cell>
          <cell r="N6">
            <v>681.83521149018122</v>
          </cell>
          <cell r="O6">
            <v>633.13440446834704</v>
          </cell>
          <cell r="P6">
            <v>587.91220943465635</v>
          </cell>
          <cell r="Q6">
            <v>545.92015437057432</v>
          </cell>
          <cell r="R6">
            <v>506.92751525517207</v>
          </cell>
          <cell r="S6">
            <v>470.72004835105099</v>
          </cell>
          <cell r="T6">
            <v>437.09881304127339</v>
          </cell>
          <cell r="U6">
            <v>405.879078749369</v>
          </cell>
          <cell r="V6">
            <v>376.88930993648444</v>
          </cell>
          <cell r="W6">
            <v>349.97022359873597</v>
          </cell>
        </row>
        <row r="7">
          <cell r="C7">
            <v>0</v>
          </cell>
          <cell r="D7">
            <v>56.106778388459418</v>
          </cell>
          <cell r="E7">
            <v>108.14049033564656</v>
          </cell>
          <cell r="F7">
            <v>156.39254756502186</v>
          </cell>
          <cell r="G7">
            <v>201.13355720776698</v>
          </cell>
          <cell r="H7">
            <v>242.61480779585989</v>
          </cell>
          <cell r="I7">
            <v>281.06964910984567</v>
          </cell>
          <cell r="J7">
            <v>316.71477346314703</v>
          </cell>
          <cell r="K7">
            <v>349.75140546319716</v>
          </cell>
          <cell r="L7">
            <v>380.36640678680425</v>
          </cell>
          <cell r="M7">
            <v>408.73330204019692</v>
          </cell>
          <cell r="N7">
            <v>435.01323134060198</v>
          </cell>
          <cell r="O7">
            <v>459.35583485357029</v>
          </cell>
          <cell r="P7">
            <v>481.90007414639859</v>
          </cell>
          <cell r="Q7">
            <v>502.77499487082565</v>
          </cell>
          <cell r="R7">
            <v>522.10043496581466</v>
          </cell>
          <cell r="S7">
            <v>539.98768227188816</v>
          </cell>
          <cell r="T7">
            <v>556.54008517052375</v>
          </cell>
          <cell r="U7">
            <v>571.85361960400837</v>
          </cell>
          <cell r="V7">
            <v>586.01741559148138</v>
          </cell>
          <cell r="W7">
            <v>599.11424613434349</v>
          </cell>
        </row>
        <row r="8">
          <cell r="C8">
            <v>0</v>
          </cell>
          <cell r="D8">
            <v>4.2300329200851651E-3</v>
          </cell>
          <cell r="E8">
            <v>8.118577633667497E-3</v>
          </cell>
          <cell r="F8">
            <v>1.1690366410658603E-2</v>
          </cell>
          <cell r="G8">
            <v>1.4968365462093939E-2</v>
          </cell>
          <cell r="H8">
            <v>1.7973900980398434E-2</v>
          </cell>
          <cell r="I8">
            <v>2.0726776178490613E-2</v>
          </cell>
          <cell r="J8">
            <v>2.3245379970709051E-2</v>
          </cell>
          <cell r="K8">
            <v>2.5546787892614907E-2</v>
          </cell>
          <cell r="L8">
            <v>2.7646855814074552E-2</v>
          </cell>
          <cell r="M8">
            <v>2.9560306960423204E-2</v>
          </cell>
          <cell r="N8">
            <v>3.1300812719736178E-2</v>
          </cell>
          <cell r="O8">
            <v>3.2881067680086674E-2</v>
          </cell>
          <cell r="P8">
            <v>3.4312859308960802E-2</v>
          </cell>
          <cell r="Q8">
            <v>3.5607132657556891E-2</v>
          </cell>
          <cell r="R8">
            <v>3.6774050445355748E-2</v>
          </cell>
          <cell r="S8">
            <v>3.7823048854961357E-2</v>
          </cell>
          <cell r="T8">
            <v>3.8762889343637294E-2</v>
          </cell>
          <cell r="U8">
            <v>3.9601706756074086E-2</v>
          </cell>
          <cell r="V8">
            <v>4.0347054002596479E-2</v>
          </cell>
          <cell r="W8">
            <v>4.1005943548144901E-2</v>
          </cell>
        </row>
        <row r="9">
          <cell r="C9">
            <v>0</v>
          </cell>
          <cell r="D9">
            <v>16.36082333383558</v>
          </cell>
          <cell r="E9">
            <v>31.627486800483048</v>
          </cell>
          <cell r="F9">
            <v>45.878472226139401</v>
          </cell>
          <cell r="G9">
            <v>59.186648667226741</v>
          </cell>
          <cell r="H9">
            <v>71.619673130560372</v>
          </cell>
          <cell r="I9">
            <v>83.240362670733518</v>
          </cell>
          <cell r="J9">
            <v>94.107039909343129</v>
          </cell>
          <cell r="K9">
            <v>104.2738538746395</v>
          </cell>
          <cell r="L9">
            <v>113.79107792457216</v>
          </cell>
          <cell r="M9">
            <v>122.70538639028015</v>
          </cell>
          <cell r="N9">
            <v>131.06011146014535</v>
          </cell>
          <cell r="O9">
            <v>138.89548171595001</v>
          </cell>
          <cell r="P9">
            <v>146.24884363185714</v>
          </cell>
          <cell r="Q9">
            <v>153.15486725331112</v>
          </cell>
          <cell r="R9">
            <v>159.64573718602333</v>
          </cell>
          <cell r="S9">
            <v>165.7513299444814</v>
          </cell>
          <cell r="T9">
            <v>171.49937863446374</v>
          </cell>
          <cell r="U9">
            <v>176.91562587443462</v>
          </cell>
          <cell r="V9">
            <v>182.02396579606389</v>
          </cell>
          <cell r="W9">
            <v>186.84657590409685</v>
          </cell>
        </row>
        <row r="10">
          <cell r="C10">
            <v>0</v>
          </cell>
          <cell r="D10">
            <v>37.572171914107912</v>
          </cell>
          <cell r="E10">
            <v>72.451645919447344</v>
          </cell>
          <cell r="F10">
            <v>104.82995097471417</v>
          </cell>
          <cell r="G10">
            <v>134.88493179652076</v>
          </cell>
          <cell r="H10">
            <v>162.78172654651968</v>
          </cell>
          <cell r="I10">
            <v>188.67367468658566</v>
          </cell>
          <cell r="J10">
            <v>212.70315998987684</v>
          </cell>
          <cell r="K10">
            <v>235.00239333931879</v>
          </cell>
          <cell r="L10">
            <v>255.69413961422578</v>
          </cell>
          <cell r="M10">
            <v>274.8923926585768</v>
          </cell>
          <cell r="N10">
            <v>292.7030020392088</v>
          </cell>
          <cell r="O10">
            <v>309.22425503730966</v>
          </cell>
          <cell r="P10">
            <v>324.54741707063596</v>
          </cell>
          <cell r="Q10">
            <v>338.75723351548822</v>
          </cell>
          <cell r="R10">
            <v>351.93239568540145</v>
          </cell>
          <cell r="S10">
            <v>364.14597352658132</v>
          </cell>
          <cell r="T10">
            <v>375.46581740725242</v>
          </cell>
          <cell r="U10">
            <v>385.95493120828888</v>
          </cell>
          <cell r="V10">
            <v>395.67181876482448</v>
          </cell>
          <cell r="W10">
            <v>404.67080556213244</v>
          </cell>
        </row>
        <row r="15">
          <cell r="C15">
            <v>1540.6428571428571</v>
          </cell>
          <cell r="D15">
            <v>1430.5969387755101</v>
          </cell>
          <cell r="E15">
            <v>1328.411443148688</v>
          </cell>
          <cell r="F15">
            <v>1233.5249114952101</v>
          </cell>
          <cell r="G15">
            <v>1145.4159892455523</v>
          </cell>
          <cell r="H15">
            <v>1063.6005614422986</v>
          </cell>
          <cell r="I15">
            <v>987.62909276784865</v>
          </cell>
          <cell r="J15">
            <v>917.08415757014518</v>
          </cell>
          <cell r="K15">
            <v>851.57814631513486</v>
          </cell>
          <cell r="L15">
            <v>790.75113586405382</v>
          </cell>
          <cell r="M15">
            <v>734.2689118737643</v>
          </cell>
          <cell r="N15">
            <v>681.82113245420976</v>
          </cell>
          <cell r="O15">
            <v>633.11962299319475</v>
          </cell>
          <cell r="P15">
            <v>587.89679277939524</v>
          </cell>
          <cell r="Q15">
            <v>545.90416472372408</v>
          </cell>
          <cell r="R15">
            <v>506.91101010060095</v>
          </cell>
          <cell r="S15">
            <v>470.70308080770093</v>
          </cell>
          <cell r="T15">
            <v>437.0814321785794</v>
          </cell>
          <cell r="U15">
            <v>405.86132988010951</v>
          </cell>
          <cell r="V15">
            <v>376.87123488867309</v>
          </cell>
          <cell r="W15">
            <v>349.95186096805361</v>
          </cell>
        </row>
        <row r="16">
          <cell r="C16">
            <v>0</v>
          </cell>
          <cell r="D16">
            <v>110.04591836734694</v>
          </cell>
          <cell r="E16">
            <v>212.23141399416909</v>
          </cell>
          <cell r="F16">
            <v>307.11794564764676</v>
          </cell>
          <cell r="G16">
            <v>395.22686789730466</v>
          </cell>
          <cell r="H16">
            <v>477.04229570055838</v>
          </cell>
          <cell r="I16">
            <v>553.01376437500824</v>
          </cell>
          <cell r="J16">
            <v>623.5586995727117</v>
          </cell>
          <cell r="K16">
            <v>689.06471082772202</v>
          </cell>
          <cell r="L16">
            <v>749.89172127880306</v>
          </cell>
          <cell r="M16">
            <v>806.37394526909259</v>
          </cell>
          <cell r="N16">
            <v>858.82172468864712</v>
          </cell>
          <cell r="O16">
            <v>907.52323414966213</v>
          </cell>
          <cell r="P16">
            <v>952.74606436346187</v>
          </cell>
          <cell r="Q16">
            <v>994.73869241913292</v>
          </cell>
          <cell r="R16">
            <v>1033.731847042256</v>
          </cell>
          <cell r="S16">
            <v>1069.939776335156</v>
          </cell>
          <cell r="T16">
            <v>1103.5614249642776</v>
          </cell>
          <cell r="U16">
            <v>1134.7815272627477</v>
          </cell>
          <cell r="V16">
            <v>1163.7716222541842</v>
          </cell>
          <cell r="W16">
            <v>1190.6909961748038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C6">
            <v>2.6805772335128517E-2</v>
          </cell>
          <cell r="D6">
            <v>2.6521979106607883E-2</v>
          </cell>
          <cell r="E6">
            <v>2.6242522590526687E-2</v>
          </cell>
          <cell r="F6">
            <v>2.5967344903815331E-2</v>
          </cell>
          <cell r="G6">
            <v>2.5696388667725074E-2</v>
          </cell>
          <cell r="H6">
            <v>2.5429597014293846E-2</v>
          </cell>
          <cell r="I6">
            <v>2.5166913592347285E-2</v>
          </cell>
          <cell r="J6">
            <v>2.4908282573046E-2</v>
          </cell>
          <cell r="K6">
            <v>2.465364865499026E-2</v>
          </cell>
          <cell r="L6">
            <v>2.4402957068893113E-2</v>
          </cell>
          <cell r="M6">
            <v>2.4156153581833085E-2</v>
          </cell>
          <cell r="N6">
            <v>2.3913184501097501E-2</v>
          </cell>
          <cell r="O6">
            <v>2.3673996677627401E-2</v>
          </cell>
          <cell r="P6">
            <v>2.3438537509075343E-2</v>
          </cell>
          <cell r="Q6">
            <v>2.3206754942486463E-2</v>
          </cell>
          <cell r="R6">
            <v>2.2978597476614369E-2</v>
          </cell>
          <cell r="S6">
            <v>2.2754014163882001E-2</v>
          </cell>
          <cell r="T6">
            <v>2.253295461199863E-2</v>
          </cell>
          <cell r="U6">
            <v>2.2315368985243434E-2</v>
          </cell>
          <cell r="V6">
            <v>2.2101208005426139E-2</v>
          </cell>
          <cell r="W6">
            <v>2.1890422952535248E-2</v>
          </cell>
        </row>
        <row r="7">
          <cell r="C7">
            <v>785.49489743843185</v>
          </cell>
          <cell r="D7">
            <v>784.57874564907956</v>
          </cell>
          <cell r="E7">
            <v>783.66929154690047</v>
          </cell>
          <cell r="F7">
            <v>782.76668256345397</v>
          </cell>
          <cell r="G7">
            <v>781.87106544106723</v>
          </cell>
          <cell r="H7">
            <v>780.98258619166074</v>
          </cell>
          <cell r="I7">
            <v>780.10139005606436</v>
          </cell>
          <cell r="J7">
            <v>779.22762146384957</v>
          </cell>
          <cell r="K7">
            <v>778.36142399369555</v>
          </cell>
          <cell r="L7">
            <v>777.50294033430112</v>
          </cell>
          <cell r="M7">
            <v>776.65231224586728</v>
          </cell>
          <cell r="N7">
            <v>775.80968052215871</v>
          </cell>
          <cell r="O7">
            <v>774.97518495316672</v>
          </cell>
          <cell r="P7">
            <v>774.14896428837847</v>
          </cell>
          <cell r="Q7">
            <v>773.33115620067201</v>
          </cell>
          <cell r="R7">
            <v>772.52189725084452</v>
          </cell>
          <cell r="S7">
            <v>771.72132285278633</v>
          </cell>
          <cell r="T7">
            <v>770.92956723930797</v>
          </cell>
          <cell r="U7">
            <v>770.14676342863163</v>
          </cell>
          <cell r="V7">
            <v>769.3730431915493</v>
          </cell>
          <cell r="W7">
            <v>768.60853701925998</v>
          </cell>
        </row>
        <row r="8">
          <cell r="C8">
            <v>5.9220460881192316E-2</v>
          </cell>
          <cell r="D8">
            <v>5.8669658910237794E-2</v>
          </cell>
          <cell r="E8">
            <v>5.812362051154301E-2</v>
          </cell>
          <cell r="F8">
            <v>5.7582353130753286E-2</v>
          </cell>
          <cell r="G8">
            <v>5.7045862718356863E-2</v>
          </cell>
          <cell r="H8">
            <v>5.6514153753688977E-2</v>
          </cell>
          <cell r="I8">
            <v>5.5987229269548723E-2</v>
          </cell>
          <cell r="J8">
            <v>5.5465090877390988E-2</v>
          </cell>
          <cell r="K8">
            <v>5.4947738793049927E-2</v>
          </cell>
          <cell r="L8">
            <v>5.443517186295569E-2</v>
          </cell>
          <cell r="M8">
            <v>5.3927387590804773E-2</v>
          </cell>
          <cell r="N8">
            <v>5.3424382164643097E-2</v>
          </cell>
          <cell r="O8">
            <v>5.2926150484324537E-2</v>
          </cell>
          <cell r="P8">
            <v>5.2432686189306042E-2</v>
          </cell>
          <cell r="Q8">
            <v>5.1943981686740887E-2</v>
          </cell>
          <cell r="R8">
            <v>5.1460028179834333E-2</v>
          </cell>
          <cell r="S8">
            <v>5.0980815696424465E-2</v>
          </cell>
          <cell r="T8">
            <v>5.0506333117752322E-2</v>
          </cell>
          <cell r="U8">
            <v>5.0036568207387666E-2</v>
          </cell>
          <cell r="V8">
            <v>4.9571507640274362E-2</v>
          </cell>
          <cell r="W8">
            <v>4.9111137031864704E-2</v>
          </cell>
        </row>
        <row r="9">
          <cell r="C9">
            <v>229.05152667369811</v>
          </cell>
          <cell r="D9">
            <v>230.09411186690016</v>
          </cell>
          <cell r="E9">
            <v>231.14128275967192</v>
          </cell>
          <cell r="F9">
            <v>232.19294240136222</v>
          </cell>
          <cell r="G9">
            <v>233.24899115389761</v>
          </cell>
          <cell r="H9">
            <v>234.30932669298454</v>
          </cell>
          <cell r="I9">
            <v>235.37384401126792</v>
          </cell>
          <cell r="J9">
            <v>236.44243542349227</v>
          </cell>
          <cell r="K9">
            <v>237.51499057369685</v>
          </cell>
          <cell r="L9">
            <v>238.59139644448391</v>
          </cell>
          <cell r="M9">
            <v>239.67153736839276</v>
          </cell>
          <cell r="N9">
            <v>240.75529504141102</v>
          </cell>
          <cell r="O9">
            <v>241.84254853864965</v>
          </cell>
          <cell r="P9">
            <v>242.93317433221299</v>
          </cell>
          <cell r="Q9">
            <v>244.02704631128179</v>
          </cell>
          <cell r="R9">
            <v>245.1240358044364</v>
          </cell>
          <cell r="S9">
            <v>246.22401160423379</v>
          </cell>
          <cell r="T9">
            <v>247.32683999405629</v>
          </cell>
          <cell r="U9">
            <v>248.43238477724455</v>
          </cell>
          <cell r="V9">
            <v>249.54050730852535</v>
          </cell>
          <cell r="W9">
            <v>250.6510665277369</v>
          </cell>
        </row>
        <row r="10">
          <cell r="C10">
            <v>526.01040679751077</v>
          </cell>
          <cell r="D10">
            <v>525.88480798885996</v>
          </cell>
          <cell r="E10">
            <v>525.74791669318267</v>
          </cell>
          <cell r="F10">
            <v>525.59968248000644</v>
          </cell>
          <cell r="G10">
            <v>525.44005829650553</v>
          </cell>
          <cell r="H10">
            <v>525.26900050744348</v>
          </cell>
          <cell r="I10">
            <v>525.08646893266246</v>
          </cell>
          <cell r="J10">
            <v>524.89242688206411</v>
          </cell>
          <cell r="K10">
            <v>524.68684118801639</v>
          </cell>
          <cell r="L10">
            <v>524.46968223513989</v>
          </cell>
          <cell r="M10">
            <v>524.24092398742437</v>
          </cell>
          <cell r="N10">
            <v>524.0005440126215</v>
          </cell>
          <cell r="O10">
            <v>523.74852350387846</v>
          </cell>
          <cell r="P10">
            <v>523.48484729856727</v>
          </cell>
          <cell r="Q10">
            <v>523.20950389427378</v>
          </cell>
          <cell r="R10">
            <v>522.92248546191934</v>
          </cell>
          <cell r="S10">
            <v>522.62378785597662</v>
          </cell>
          <cell r="T10">
            <v>522.31341062176273</v>
          </cell>
          <cell r="U10">
            <v>521.99135699978797</v>
          </cell>
          <cell r="V10">
            <v>521.65763392713643</v>
          </cell>
          <cell r="W10">
            <v>521.31225203587553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1540.6428571428571</v>
          </cell>
          <cell r="D16">
            <v>1540.6428571428571</v>
          </cell>
          <cell r="E16">
            <v>1540.6428571428571</v>
          </cell>
          <cell r="F16">
            <v>1540.6428571428569</v>
          </cell>
          <cell r="G16">
            <v>1540.6428571428569</v>
          </cell>
          <cell r="H16">
            <v>1540.6428571428569</v>
          </cell>
          <cell r="I16">
            <v>1540.6428571428569</v>
          </cell>
          <cell r="J16">
            <v>1540.6428571428569</v>
          </cell>
          <cell r="K16">
            <v>1540.6428571428569</v>
          </cell>
          <cell r="L16">
            <v>1540.6428571428569</v>
          </cell>
          <cell r="M16">
            <v>1540.6428571428569</v>
          </cell>
          <cell r="N16">
            <v>1540.6428571428569</v>
          </cell>
          <cell r="O16">
            <v>1540.6428571428569</v>
          </cell>
          <cell r="P16">
            <v>1540.6428571428571</v>
          </cell>
          <cell r="Q16">
            <v>1540.6428571428569</v>
          </cell>
          <cell r="R16">
            <v>1540.6428571428569</v>
          </cell>
          <cell r="S16">
            <v>1540.6428571428569</v>
          </cell>
          <cell r="T16">
            <v>1540.6428571428571</v>
          </cell>
          <cell r="U16">
            <v>1540.6428571428571</v>
          </cell>
          <cell r="V16">
            <v>1540.6428571428573</v>
          </cell>
          <cell r="W16">
            <v>1540.6428571428573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57532</v>
          </cell>
        </row>
      </sheetData>
      <sheetData sheetId="3"/>
      <sheetData sheetId="4"/>
      <sheetData sheetId="5"/>
      <sheetData sheetId="6"/>
      <sheetData sheetId="7">
        <row r="5">
          <cell r="B5">
            <v>36.551426624300973</v>
          </cell>
        </row>
        <row r="6">
          <cell r="B6">
            <v>-10.305747881642596</v>
          </cell>
        </row>
        <row r="7">
          <cell r="B7">
            <v>26.245678742658416</v>
          </cell>
        </row>
        <row r="12">
          <cell r="B12">
            <v>0</v>
          </cell>
          <cell r="C12">
            <v>-9.128274856092726E-2</v>
          </cell>
          <cell r="D12">
            <v>-0.1760945874897818</v>
          </cell>
          <cell r="E12">
            <v>-0.25788152249903845</v>
          </cell>
          <cell r="F12">
            <v>-0.33733874355614091</v>
          </cell>
          <cell r="G12">
            <v>-0.41471011724840512</v>
          </cell>
          <cell r="H12">
            <v>-0.50133492267160629</v>
          </cell>
          <cell r="I12">
            <v>-0.57637310622176852</v>
          </cell>
          <cell r="J12">
            <v>-0.65052172518256901</v>
          </cell>
          <cell r="K12">
            <v>-0.72275587463891389</v>
          </cell>
          <cell r="L12">
            <v>-0.79155862760680262</v>
          </cell>
          <cell r="M12">
            <v>-0.88177570358036739</v>
          </cell>
          <cell r="N12">
            <v>-0.9550465151523112</v>
          </cell>
          <cell r="O12">
            <v>-1.0270788228276895</v>
          </cell>
          <cell r="P12">
            <v>-1.0998205160805201</v>
          </cell>
          <cell r="Q12">
            <v>-1.1714983751080204</v>
          </cell>
          <cell r="R12">
            <v>-1.2650772051640808</v>
          </cell>
          <cell r="S12">
            <v>-1.3375189298504031</v>
          </cell>
          <cell r="T12">
            <v>-1.4089874931417643</v>
          </cell>
          <cell r="U12">
            <v>-1.4817607717631069</v>
          </cell>
          <cell r="V12">
            <v>-1.5560077793203748</v>
          </cell>
          <cell r="W12">
            <v>-1.6271278468734243</v>
          </cell>
        </row>
        <row r="13">
          <cell r="B13">
            <v>0</v>
          </cell>
          <cell r="C13">
            <v>2.0730731512995675</v>
          </cell>
          <cell r="D13">
            <v>2.1630321980190104</v>
          </cell>
          <cell r="E13">
            <v>2.2494167225488582</v>
          </cell>
          <cell r="F13">
            <v>2.332475190248946</v>
          </cell>
          <cell r="G13">
            <v>2.412440901922146</v>
          </cell>
          <cell r="H13">
            <v>2.4895329854945913</v>
          </cell>
          <cell r="I13">
            <v>2.5639573216663543</v>
          </cell>
          <cell r="J13">
            <v>2.6359074080437743</v>
          </cell>
          <cell r="K13">
            <v>2.7055651659503503</v>
          </cell>
          <cell r="L13">
            <v>2.7731016938215838</v>
          </cell>
          <cell r="M13">
            <v>2.8386779708178551</v>
          </cell>
          <cell r="N13">
            <v>2.9024455140370193</v>
          </cell>
          <cell r="O13">
            <v>2.9645469924744887</v>
          </cell>
          <cell r="P13">
            <v>3.025116800660463</v>
          </cell>
          <cell r="Q13">
            <v>3.0842815947013484</v>
          </cell>
          <cell r="R13">
            <v>3.1421607932643703</v>
          </cell>
          <cell r="S13">
            <v>3.1988670458691324</v>
          </cell>
          <cell r="T13">
            <v>3.2545066706869505</v>
          </cell>
          <cell r="U13">
            <v>3.3091800638977631</v>
          </cell>
          <cell r="V13">
            <v>3.3629820825131951</v>
          </cell>
          <cell r="W13">
            <v>3.4160024024436737</v>
          </cell>
        </row>
        <row r="14">
          <cell r="B14">
            <v>0</v>
          </cell>
          <cell r="C14">
            <v>1.9817904027386402</v>
          </cell>
          <cell r="D14">
            <v>1.9869376105292287</v>
          </cell>
          <cell r="E14">
            <v>1.9915352000498197</v>
          </cell>
          <cell r="F14">
            <v>1.995136446692805</v>
          </cell>
          <cell r="G14">
            <v>1.9977307846737409</v>
          </cell>
          <cell r="H14">
            <v>1.9881980628229852</v>
          </cell>
          <cell r="I14">
            <v>1.9875842154445857</v>
          </cell>
          <cell r="J14">
            <v>1.9853856828612053</v>
          </cell>
          <cell r="K14">
            <v>1.9828092913114364</v>
          </cell>
          <cell r="L14">
            <v>1.981543066214781</v>
          </cell>
          <cell r="M14">
            <v>1.9569022672374876</v>
          </cell>
          <cell r="N14">
            <v>1.947398998884708</v>
          </cell>
          <cell r="O14">
            <v>1.9374681696467992</v>
          </cell>
          <cell r="P14">
            <v>1.9252962845799428</v>
          </cell>
          <cell r="Q14">
            <v>1.9127832195933281</v>
          </cell>
          <cell r="R14">
            <v>1.8770835881002894</v>
          </cell>
          <cell r="S14">
            <v>1.8613481160187293</v>
          </cell>
          <cell r="T14">
            <v>1.8455191775451862</v>
          </cell>
          <cell r="U14">
            <v>1.8274192921346561</v>
          </cell>
          <cell r="V14">
            <v>1.8069743031928203</v>
          </cell>
          <cell r="W14">
            <v>1.7888745555702494</v>
          </cell>
        </row>
      </sheetData>
      <sheetData sheetId="8">
        <row r="4">
          <cell r="B4">
            <v>-10.305747881642596</v>
          </cell>
        </row>
        <row r="8">
          <cell r="B8">
            <v>0</v>
          </cell>
          <cell r="C8">
            <v>-2.1377692871411537E-2</v>
          </cell>
          <cell r="D8">
            <v>-4.1239950231799022E-2</v>
          </cell>
          <cell r="E8">
            <v>-5.9694796874777419E-2</v>
          </cell>
          <cell r="F8">
            <v>-7.6842538395476293E-2</v>
          </cell>
          <cell r="G8">
            <v>-9.277631258353583E-2</v>
          </cell>
          <cell r="H8">
            <v>-0.10758260143167517</v>
          </cell>
          <cell r="I8">
            <v>-0.12134170657300389</v>
          </cell>
          <cell r="J8">
            <v>-0.13412819075929258</v>
          </cell>
          <cell r="K8">
            <v>-0.14601128780584119</v>
          </cell>
          <cell r="L8">
            <v>-0.15705528325531798</v>
          </cell>
          <cell r="M8">
            <v>-0.16731986785206213</v>
          </cell>
          <cell r="N8">
            <v>-0.17686046576894651</v>
          </cell>
          <cell r="O8">
            <v>-0.18572853939017892</v>
          </cell>
          <cell r="P8">
            <v>-0.19397187232460672</v>
          </cell>
          <cell r="Q8">
            <v>-0.20163483220447856</v>
          </cell>
          <cell r="R8">
            <v>-0.2087586147135447</v>
          </cell>
          <cell r="S8">
            <v>-0.21538147018525011</v>
          </cell>
          <cell r="T8">
            <v>-0.22153891401600065</v>
          </cell>
          <cell r="U8">
            <v>-0.22726392204955628</v>
          </cell>
          <cell r="V8">
            <v>-0.2325871120060351</v>
          </cell>
          <cell r="W8">
            <v>-0.23753691195232474</v>
          </cell>
        </row>
        <row r="10">
          <cell r="B10">
            <v>0</v>
          </cell>
          <cell r="C10">
            <v>-9.128274856092726E-2</v>
          </cell>
          <cell r="D10">
            <v>-0.1760945874897818</v>
          </cell>
          <cell r="E10">
            <v>-0.25788152249903845</v>
          </cell>
          <cell r="F10">
            <v>-0.33733874355614091</v>
          </cell>
          <cell r="G10">
            <v>-0.41471011724840512</v>
          </cell>
          <cell r="H10">
            <v>-0.50133492267160629</v>
          </cell>
          <cell r="I10">
            <v>-0.57637310622176852</v>
          </cell>
          <cell r="J10">
            <v>-0.65052172518256901</v>
          </cell>
          <cell r="K10">
            <v>-0.72275587463891389</v>
          </cell>
          <cell r="L10">
            <v>-0.79155862760680262</v>
          </cell>
          <cell r="M10">
            <v>-0.88177570358036739</v>
          </cell>
          <cell r="N10">
            <v>-0.9550465151523112</v>
          </cell>
          <cell r="O10">
            <v>-1.0270788228276895</v>
          </cell>
          <cell r="P10">
            <v>-1.0998205160805201</v>
          </cell>
          <cell r="Q10">
            <v>-1.1714983751080204</v>
          </cell>
          <cell r="R10">
            <v>-1.2650772051640808</v>
          </cell>
          <cell r="S10">
            <v>-1.3375189298504031</v>
          </cell>
          <cell r="T10">
            <v>-1.4089874931417643</v>
          </cell>
          <cell r="U10">
            <v>-1.4817607717631069</v>
          </cell>
          <cell r="V10">
            <v>-1.5560077793203748</v>
          </cell>
          <cell r="W10">
            <v>-1.6271278468734243</v>
          </cell>
        </row>
      </sheetData>
      <sheetData sheetId="9">
        <row r="5">
          <cell r="B5">
            <v>352.39587658270904</v>
          </cell>
        </row>
        <row r="6">
          <cell r="B6">
            <v>315.84444995840806</v>
          </cell>
        </row>
        <row r="7">
          <cell r="B7">
            <v>36.551426624300973</v>
          </cell>
        </row>
        <row r="13">
          <cell r="B13">
            <v>17.149024789765711</v>
          </cell>
          <cell r="C13">
            <v>16.128072688561055</v>
          </cell>
          <cell r="D13">
            <v>15.167891945012579</v>
          </cell>
          <cell r="E13">
            <v>14.264911503568644</v>
          </cell>
          <cell r="F13">
            <v>13.415721356968904</v>
          </cell>
          <cell r="G13">
            <v>12.617114960733575</v>
          </cell>
          <cell r="H13">
            <v>11.866077080874929</v>
          </cell>
          <cell r="I13">
            <v>11.159772368313803</v>
          </cell>
          <cell r="J13">
            <v>10.495534616481851</v>
          </cell>
          <cell r="K13">
            <v>9.8708566612006194</v>
          </cell>
          <cell r="L13">
            <v>9.2833808843824954</v>
          </cell>
          <cell r="M13">
            <v>8.730890285404616</v>
          </cell>
          <cell r="N13">
            <v>8.2113000861746706</v>
          </cell>
          <cell r="O13">
            <v>7.7226498379448092</v>
          </cell>
          <cell r="P13">
            <v>7.2630959998450422</v>
          </cell>
          <cell r="Q13">
            <v>6.8309049609073966</v>
          </cell>
          <cell r="R13">
            <v>6.4244464790441329</v>
          </cell>
          <cell r="S13">
            <v>6.0421875120335411</v>
          </cell>
          <cell r="T13">
            <v>5.6826864170617508</v>
          </cell>
          <cell r="U13">
            <v>5.3445874967740306</v>
          </cell>
          <cell r="V13">
            <v>5.026615871109855</v>
          </cell>
          <cell r="W13">
            <v>4.727572655437517</v>
          </cell>
        </row>
        <row r="14">
          <cell r="B14">
            <v>0</v>
          </cell>
          <cell r="C14">
            <v>4.1973504644799826</v>
          </cell>
          <cell r="D14">
            <v>4.5732005022083992</v>
          </cell>
          <cell r="E14">
            <v>4.9311707412670875</v>
          </cell>
          <cell r="F14">
            <v>5.2724063573170739</v>
          </cell>
          <cell r="G14">
            <v>5.5979841781357607</v>
          </cell>
          <cell r="H14">
            <v>5.9089168490831572</v>
          </cell>
          <cell r="I14">
            <v>6.2061567448156545</v>
          </cell>
          <cell r="J14">
            <v>6.490599642793363</v>
          </cell>
          <cell r="K14">
            <v>6.7630881731697725</v>
          </cell>
          <cell r="L14">
            <v>7.0244150587549168</v>
          </cell>
          <cell r="M14">
            <v>7.2753261579008353</v>
          </cell>
          <cell r="N14">
            <v>7.5165233223681085</v>
          </cell>
          <cell r="O14">
            <v>7.7486670814909164</v>
          </cell>
          <cell r="P14">
            <v>7.9723791632627226</v>
          </cell>
          <cell r="Q14">
            <v>8.188244862312148</v>
          </cell>
          <cell r="R14">
            <v>8.3968152641264506</v>
          </cell>
          <cell r="S14">
            <v>8.5986093343057313</v>
          </cell>
          <cell r="T14">
            <v>8.7941158810919333</v>
          </cell>
          <cell r="U14">
            <v>8.9837953989112087</v>
          </cell>
          <cell r="V14">
            <v>9.1680818001935371</v>
          </cell>
          <cell r="W14">
            <v>9.3473840422884429</v>
          </cell>
        </row>
        <row r="15">
          <cell r="B15">
            <v>0</v>
          </cell>
          <cell r="C15">
            <v>1.3590180840209755E-4</v>
          </cell>
          <cell r="D15">
            <v>1.6367204961662273E-4</v>
          </cell>
          <cell r="E15">
            <v>1.898931703626726E-4</v>
          </cell>
          <cell r="F15">
            <v>2.1465759612904027E-4</v>
          </cell>
          <cell r="G15">
            <v>2.3805231551005048E-4</v>
          </cell>
          <cell r="H15">
            <v>2.6015920336879759E-4</v>
          </cell>
          <cell r="I15">
            <v>2.8105532468302189E-4</v>
          </cell>
          <cell r="J15">
            <v>3.0081322023697225E-4</v>
          </cell>
          <cell r="K15">
            <v>3.1950117525196342E-4</v>
          </cell>
          <cell r="L15">
            <v>3.3718347198201821E-4</v>
          </cell>
          <cell r="M15">
            <v>3.5392062723873477E-4</v>
          </cell>
          <cell r="N15">
            <v>3.6976961575107669E-4</v>
          </cell>
          <cell r="O15">
            <v>3.8478408021091863E-4</v>
          </cell>
          <cell r="P15">
            <v>3.99014528803664E-4</v>
          </cell>
          <cell r="Q15">
            <v>4.1250852097489334E-4</v>
          </cell>
          <cell r="R15">
            <v>4.2531084213858037E-4</v>
          </cell>
          <cell r="S15">
            <v>4.374636679897788E-4</v>
          </cell>
          <cell r="T15">
            <v>4.4900671904463758E-4</v>
          </cell>
          <cell r="U15">
            <v>4.5997740599299885E-4</v>
          </cell>
          <cell r="V15">
            <v>4.7041096641352829E-4</v>
          </cell>
          <cell r="W15">
            <v>4.8034059336815279E-4</v>
          </cell>
        </row>
        <row r="16">
          <cell r="B16">
            <v>0</v>
          </cell>
          <cell r="C16">
            <v>2.1883636928419574</v>
          </cell>
          <cell r="D16">
            <v>2.3320669426791643</v>
          </cell>
          <cell r="E16">
            <v>2.4695698751186699</v>
          </cell>
          <cell r="F16">
            <v>2.6013030144272342</v>
          </cell>
          <cell r="G16">
            <v>2.7276700789705854</v>
          </cell>
          <cell r="H16">
            <v>2.8490497145810805</v>
          </cell>
          <cell r="I16">
            <v>2.9657971150964584</v>
          </cell>
          <cell r="J16">
            <v>3.0782455375018034</v>
          </cell>
          <cell r="K16">
            <v>3.186707718612066</v>
          </cell>
          <cell r="L16">
            <v>3.2914771997708709</v>
          </cell>
          <cell r="M16">
            <v>3.3928295656108851</v>
          </cell>
          <cell r="N16">
            <v>3.4910236025193315</v>
          </cell>
          <cell r="O16">
            <v>3.5863023820776379</v>
          </cell>
          <cell r="P16">
            <v>3.6788942743945618</v>
          </cell>
          <cell r="Q16">
            <v>3.7690138959261663</v>
          </cell>
          <cell r="R16">
            <v>3.8568629960715679</v>
          </cell>
          <cell r="S16">
            <v>3.9426312865496453</v>
          </cell>
          <cell r="T16">
            <v>4.0264972172968232</v>
          </cell>
          <cell r="U16">
            <v>4.1086287023789527</v>
          </cell>
          <cell r="V16">
            <v>4.1891837991795216</v>
          </cell>
          <cell r="W16">
            <v>4.2683113439111713</v>
          </cell>
        </row>
        <row r="17">
          <cell r="B17">
            <v>0</v>
          </cell>
          <cell r="C17">
            <v>3.1742302515047691</v>
          </cell>
          <cell r="D17">
            <v>3.4181786382032247</v>
          </cell>
          <cell r="E17">
            <v>3.6509733442715318</v>
          </cell>
          <cell r="F17">
            <v>3.8733131473424471</v>
          </cell>
          <cell r="G17">
            <v>4.0858557041006778</v>
          </cell>
          <cell r="H17">
            <v>4.2892200179766187</v>
          </cell>
          <cell r="I17">
            <v>4.4839887579780005</v>
          </cell>
          <cell r="J17">
            <v>4.6707104377226516</v>
          </cell>
          <cell r="K17">
            <v>4.8499014631787309</v>
          </cell>
          <cell r="L17">
            <v>5.0220480570962218</v>
          </cell>
          <cell r="M17">
            <v>5.1876080676236178</v>
          </cell>
          <cell r="N17">
            <v>5.3470126681439885</v>
          </cell>
          <cell r="O17">
            <v>5.5006679549336255</v>
          </cell>
          <cell r="P17">
            <v>5.6489564488418811</v>
          </cell>
          <cell r="Q17">
            <v>5.7922385068115094</v>
          </cell>
          <cell r="R17">
            <v>5.9308536487028194</v>
          </cell>
          <cell r="S17">
            <v>6.0651218045509845</v>
          </cell>
          <cell r="T17">
            <v>6.1953444870724983</v>
          </cell>
          <cell r="U17">
            <v>6.3218058939427815</v>
          </cell>
          <cell r="V17">
            <v>6.4447739440910681</v>
          </cell>
          <cell r="W17">
            <v>6.5645012519997028</v>
          </cell>
        </row>
        <row r="22">
          <cell r="B22">
            <v>0</v>
          </cell>
          <cell r="C22">
            <v>5.4767871481994736E-5</v>
          </cell>
          <cell r="D22">
            <v>5.420436061634539E-5</v>
          </cell>
          <cell r="E22">
            <v>5.3649143813246943E-5</v>
          </cell>
          <cell r="F22">
            <v>5.3102118115200909E-5</v>
          </cell>
          <cell r="G22">
            <v>5.2563181217839859E-5</v>
          </cell>
          <cell r="H22">
            <v>5.2032231489764063E-5</v>
          </cell>
          <cell r="I22">
            <v>5.1509167991424371E-5</v>
          </cell>
          <cell r="J22">
            <v>5.0993890493066687E-5</v>
          </cell>
          <cell r="K22">
            <v>5.048629949175673E-5</v>
          </cell>
          <cell r="L22">
            <v>4.9986296227500312E-5</v>
          </cell>
          <cell r="M22">
            <v>4.9493782698477417E-5</v>
          </cell>
          <cell r="N22">
            <v>4.9008661675407657E-5</v>
          </cell>
          <cell r="O22">
            <v>4.8530836715064297E-5</v>
          </cell>
          <cell r="P22">
            <v>4.8060212172955614E-5</v>
          </cell>
          <cell r="Q22">
            <v>4.7596693215191145E-5</v>
          </cell>
          <cell r="R22">
            <v>4.7140185829551216E-5</v>
          </cell>
          <cell r="S22">
            <v>4.6690596835778507E-5</v>
          </cell>
          <cell r="T22">
            <v>4.6247833895109221E-5</v>
          </cell>
          <cell r="U22">
            <v>4.5811805519063363E-5</v>
          </cell>
          <cell r="V22">
            <v>4.5382421077511868E-5</v>
          </cell>
          <cell r="W22">
            <v>4.4959590806039454E-5</v>
          </cell>
        </row>
        <row r="23">
          <cell r="B23">
            <v>0</v>
          </cell>
          <cell r="C23">
            <v>3.8007668583680796</v>
          </cell>
          <cell r="D23">
            <v>3.7991613039468781</v>
          </cell>
          <cell r="E23">
            <v>3.7975864466568283</v>
          </cell>
          <cell r="F23">
            <v>3.7960427247546682</v>
          </cell>
          <cell r="G23">
            <v>3.794530573474133</v>
          </cell>
          <cell r="H23">
            <v>3.7930504249157142</v>
          </cell>
          <cell r="I23">
            <v>3.7916027079378467</v>
          </cell>
          <cell r="J23">
            <v>3.7901878480496256</v>
          </cell>
          <cell r="K23">
            <v>3.7888062673050018</v>
          </cell>
          <cell r="L23">
            <v>3.787458384198521</v>
          </cell>
          <cell r="M23">
            <v>3.7861446135626076</v>
          </cell>
          <cell r="N23">
            <v>3.7848653664663905</v>
          </cell>
          <cell r="O23">
            <v>3.7836210501160856</v>
          </cell>
          <cell r="P23">
            <v>3.7824120677569466</v>
          </cell>
          <cell r="Q23">
            <v>3.78123881857679</v>
          </cell>
          <cell r="R23">
            <v>3.7801016976110606</v>
          </cell>
          <cell r="S23">
            <v>3.779001095649491</v>
          </cell>
          <cell r="T23">
            <v>3.7779373991442871</v>
          </cell>
          <cell r="U23">
            <v>3.7769109901198981</v>
          </cell>
          <cell r="V23">
            <v>3.7759222460842952</v>
          </cell>
          <cell r="W23">
            <v>3.7749715399418129</v>
          </cell>
        </row>
        <row r="24">
          <cell r="B24">
            <v>0</v>
          </cell>
          <cell r="C24">
            <v>1.0542509630485065E-4</v>
          </cell>
          <cell r="D24">
            <v>1.0437605692156047E-4</v>
          </cell>
          <cell r="E24">
            <v>1.0333711353613517E-4</v>
          </cell>
          <cell r="F24">
            <v>1.023082544417856E-4</v>
          </cell>
          <cell r="G24">
            <v>1.012894652150688E-4</v>
          </cell>
          <cell r="H24">
            <v>1.0028072877614186E-4</v>
          </cell>
          <cell r="I24">
            <v>9.9282025449669366E-5</v>
          </cell>
          <cell r="J24">
            <v>9.8293333026303097E-5</v>
          </cell>
          <cell r="K24">
            <v>9.7314626824655397E-5</v>
          </cell>
          <cell r="L24">
            <v>9.6345879753686878E-5</v>
          </cell>
          <cell r="M24">
            <v>9.5387062375432849E-5</v>
          </cell>
          <cell r="N24">
            <v>9.4438142967992797E-5</v>
          </cell>
          <cell r="O24">
            <v>9.3499087588710963E-5</v>
          </cell>
          <cell r="P24">
            <v>9.2569860137475094E-5</v>
          </cell>
          <cell r="Q24">
            <v>9.1650422420066298E-5</v>
          </cell>
          <cell r="R24">
            <v>9.0740734211491818E-5</v>
          </cell>
          <cell r="S24">
            <v>8.9840753319234568E-5</v>
          </cell>
          <cell r="T24">
            <v>8.8950435646358798E-5</v>
          </cell>
          <cell r="U24">
            <v>8.8069735254408355E-5</v>
          </cell>
          <cell r="V24">
            <v>8.7198604426041743E-5</v>
          </cell>
          <cell r="W24">
            <v>8.6336993727343707E-5</v>
          </cell>
        </row>
        <row r="25">
          <cell r="B25">
            <v>0</v>
          </cell>
          <cell r="C25">
            <v>2.0459654433236931</v>
          </cell>
          <cell r="D25">
            <v>2.0539577056738043</v>
          </cell>
          <cell r="E25">
            <v>2.0619768148022648</v>
          </cell>
          <cell r="F25">
            <v>2.0700218357071405</v>
          </cell>
          <cell r="G25">
            <v>2.0780918120029268</v>
          </cell>
          <cell r="H25">
            <v>2.0861857660282208</v>
          </cell>
          <cell r="I25">
            <v>2.0943026989710636</v>
          </cell>
          <cell r="J25">
            <v>2.1024415910121879</v>
          </cell>
          <cell r="K25">
            <v>2.1106014014864121</v>
          </cell>
          <cell r="L25">
            <v>2.1187810690623405</v>
          </cell>
          <cell r="M25">
            <v>2.1269795119405761</v>
          </cell>
          <cell r="N25">
            <v>2.1351956280705737</v>
          </cell>
          <cell r="O25">
            <v>2.143428295386296</v>
          </cell>
          <cell r="P25">
            <v>2.151676372060725</v>
          </cell>
          <cell r="Q25">
            <v>2.1599386967793741</v>
          </cell>
          <cell r="R25">
            <v>2.1682140890327921</v>
          </cell>
          <cell r="S25">
            <v>2.1765013494281438</v>
          </cell>
          <cell r="T25">
            <v>2.1847992600198216</v>
          </cell>
          <cell r="U25">
            <v>2.1931065846591062</v>
          </cell>
          <cell r="V25">
            <v>2.201422069362784</v>
          </cell>
          <cell r="W25">
            <v>2.2097444427006701</v>
          </cell>
        </row>
        <row r="26">
          <cell r="B26">
            <v>0</v>
          </cell>
          <cell r="C26">
            <v>2.9156783870529632</v>
          </cell>
          <cell r="D26">
            <v>2.9129108239850892</v>
          </cell>
          <cell r="E26">
            <v>2.9100829237107568</v>
          </cell>
          <cell r="F26">
            <v>2.9071946574205199</v>
          </cell>
          <cell r="G26">
            <v>2.9042460140639541</v>
          </cell>
          <cell r="H26">
            <v>2.9012370004371917</v>
          </cell>
          <cell r="I26">
            <v>2.8981676412572623</v>
          </cell>
          <cell r="J26">
            <v>2.895037979222999</v>
          </cell>
          <cell r="K26">
            <v>2.8918480750624198</v>
          </cell>
          <cell r="L26">
            <v>2.8885980075663689</v>
          </cell>
          <cell r="M26">
            <v>2.885287873608338</v>
          </cell>
          <cell r="N26">
            <v>2.8819177881503193</v>
          </cell>
          <cell r="O26">
            <v>2.8784878842346391</v>
          </cell>
          <cell r="P26">
            <v>2.8749983129616568</v>
          </cell>
          <cell r="Q26">
            <v>2.8714492434533048</v>
          </cell>
          <cell r="R26">
            <v>2.8678408628024226</v>
          </cell>
          <cell r="S26">
            <v>2.864173376007884</v>
          </cell>
          <cell r="T26">
            <v>2.8604470058954914</v>
          </cell>
          <cell r="U26">
            <v>2.8566619930246993</v>
          </cell>
          <cell r="V26">
            <v>2.8528185955812062</v>
          </cell>
          <cell r="W26">
            <v>2.848917089255445</v>
          </cell>
        </row>
        <row r="31">
          <cell r="B31">
            <v>0.2581404299613369</v>
          </cell>
          <cell r="C31">
            <v>0.23970221972966002</v>
          </cell>
          <cell r="D31">
            <v>0.22258102048215544</v>
          </cell>
          <cell r="E31">
            <v>0.20668276006501876</v>
          </cell>
          <cell r="F31">
            <v>0.19192008576326622</v>
          </cell>
          <cell r="G31">
            <v>0.17821188434082372</v>
          </cell>
          <cell r="H31">
            <v>0.16548283636346667</v>
          </cell>
          <cell r="I31">
            <v>0.15366300235583555</v>
          </cell>
          <cell r="J31">
            <v>0.14268743851866511</v>
          </cell>
          <cell r="K31">
            <v>0.13249583989478267</v>
          </cell>
          <cell r="L31">
            <v>0.12303220902324977</v>
          </cell>
          <cell r="M31">
            <v>0.11424454826106516</v>
          </cell>
          <cell r="N31">
            <v>0.10608457408188895</v>
          </cell>
          <cell r="O31">
            <v>9.8507451782001279E-2</v>
          </cell>
          <cell r="P31">
            <v>9.1471549135834912E-2</v>
          </cell>
          <cell r="Q31">
            <v>8.4938207647541633E-2</v>
          </cell>
          <cell r="R31">
            <v>7.8871530141732607E-2</v>
          </cell>
          <cell r="S31">
            <v>7.3238183526308454E-2</v>
          </cell>
          <cell r="T31">
            <v>6.8007215643659066E-2</v>
          </cell>
          <cell r="U31">
            <v>6.3149885203920356E-2</v>
          </cell>
          <cell r="V31">
            <v>5.8639503865855723E-2</v>
          </cell>
          <cell r="W31">
            <v>5.4451289597674542E-2</v>
          </cell>
        </row>
        <row r="32">
          <cell r="B32">
            <v>0</v>
          </cell>
          <cell r="C32">
            <v>2.2892611760897554E-2</v>
          </cell>
          <cell r="D32">
            <v>4.4140366462677376E-2</v>
          </cell>
          <cell r="E32">
            <v>6.3860938788886559E-2</v>
          </cell>
          <cell r="F32">
            <v>8.2163600728221819E-2</v>
          </cell>
          <cell r="G32">
            <v>9.914982174881079E-2</v>
          </cell>
          <cell r="H32">
            <v>0.11491382610223783</v>
          </cell>
          <cell r="I32">
            <v>0.12954311031948393</v>
          </cell>
          <cell r="J32">
            <v>0.14311892374222487</v>
          </cell>
          <cell r="K32">
            <v>0.15571671472982773</v>
          </cell>
          <cell r="L32">
            <v>0.1674065449937914</v>
          </cell>
          <cell r="M32">
            <v>0.17825347433625088</v>
          </cell>
          <cell r="N32">
            <v>0.18831791790655086</v>
          </cell>
          <cell r="O32">
            <v>0.19765597793889214</v>
          </cell>
          <cell r="P32">
            <v>0.20631975179384171</v>
          </cell>
          <cell r="Q32">
            <v>0.21435761799629663</v>
          </cell>
          <cell r="R32">
            <v>0.22181450184159276</v>
          </cell>
          <cell r="S32">
            <v>0.22873212202918675</v>
          </cell>
          <cell r="T32">
            <v>0.23514921967909305</v>
          </cell>
          <cell r="U32">
            <v>0.24110177098946081</v>
          </cell>
          <cell r="V32">
            <v>0.24662318470378933</v>
          </cell>
          <cell r="W32">
            <v>0.25174448547281758</v>
          </cell>
        </row>
        <row r="33">
          <cell r="B33">
            <v>0</v>
          </cell>
          <cell r="C33">
            <v>1.8889189917381742E-6</v>
          </cell>
          <cell r="D33">
            <v>3.6241193851764747E-6</v>
          </cell>
          <cell r="E33">
            <v>5.216761971867039E-6</v>
          </cell>
          <cell r="F33">
            <v>6.6772101342129372E-6</v>
          </cell>
          <cell r="G33">
            <v>8.0150867545897896E-6</v>
          </cell>
          <cell r="H33">
            <v>9.2393270606097156E-6</v>
          </cell>
          <cell r="I33">
            <v>1.0358227696814851E-5</v>
          </cell>
          <cell r="J33">
            <v>1.1379492292351456E-5</v>
          </cell>
          <cell r="K33">
            <v>1.2310273774920515E-5</v>
          </cell>
          <cell r="L33">
            <v>1.3157213663421155E-5</v>
          </cell>
          <cell r="M33">
            <v>1.3926478555100499E-5</v>
          </cell>
          <cell r="N33">
            <v>1.4623794007607166E-5</v>
          </cell>
          <cell r="O33">
            <v>1.5254476002030096E-5</v>
          </cell>
          <cell r="P33">
            <v>1.5823460159711578E-5</v>
          </cell>
          <cell r="Q33">
            <v>1.633532887328015E-5</v>
          </cell>
          <cell r="R33">
            <v>1.6794336500887266E-5</v>
          </cell>
          <cell r="S33">
            <v>1.7204432761988927E-5</v>
          </cell>
          <cell r="T33">
            <v>1.7569284463130718E-5</v>
          </cell>
          <cell r="U33">
            <v>1.7892295673018012E-5</v>
          </cell>
          <cell r="V33">
            <v>1.8176626457631955E-5</v>
          </cell>
          <cell r="W33">
            <v>1.8425210278239354E-5</v>
          </cell>
        </row>
        <row r="34">
          <cell r="B34">
            <v>0</v>
          </cell>
          <cell r="C34">
            <v>4.1395493102417379E-2</v>
          </cell>
          <cell r="D34">
            <v>7.9995870659459817E-2</v>
          </cell>
          <cell r="E34">
            <v>0.11600132696547927</v>
          </cell>
          <cell r="F34">
            <v>0.14959773780472013</v>
          </cell>
          <cell r="G34">
            <v>0.18095768276939281</v>
          </cell>
          <cell r="H34">
            <v>0.21024139455720653</v>
          </cell>
          <cell r="I34">
            <v>0.23759764046447129</v>
          </cell>
          <cell r="J34">
            <v>0.26316454091830505</v>
          </cell>
          <cell r="K34">
            <v>0.28707032954552059</v>
          </cell>
          <cell r="L34">
            <v>0.30943405895451276</v>
          </cell>
          <cell r="M34">
            <v>0.33036625610816484</v>
          </cell>
          <cell r="N34">
            <v>0.3499695308887914</v>
          </cell>
          <cell r="O34">
            <v>0.36833914119892508</v>
          </cell>
          <cell r="P34">
            <v>0.38556351770291059</v>
          </cell>
          <cell r="Q34">
            <v>0.4017247510924904</v>
          </cell>
          <cell r="R34">
            <v>0.41689904455362398</v>
          </cell>
          <cell r="S34">
            <v>0.43115713392055227</v>
          </cell>
          <cell r="T34">
            <v>0.44456467782554704</v>
          </cell>
          <cell r="U34">
            <v>0.45718261998789567</v>
          </cell>
          <cell r="V34">
            <v>0.46906752563255882</v>
          </cell>
          <cell r="W34">
            <v>0.48027189388676572</v>
          </cell>
        </row>
        <row r="35">
          <cell r="B35">
            <v>0</v>
          </cell>
          <cell r="C35">
            <v>2.0694291771362252E-2</v>
          </cell>
          <cell r="D35">
            <v>3.9890776814908963E-2</v>
          </cell>
          <cell r="E35">
            <v>5.7696013076689354E-2</v>
          </cell>
          <cell r="F35">
            <v>7.4208947016414339E-2</v>
          </cell>
          <cell r="G35">
            <v>8.9521457411098349E-2</v>
          </cell>
          <cell r="H35">
            <v>0.10371886031620529</v>
          </cell>
          <cell r="I35">
            <v>0.11688037795866867</v>
          </cell>
          <cell r="J35">
            <v>0.1290795741379856</v>
          </cell>
          <cell r="K35">
            <v>0.1403847585275689</v>
          </cell>
          <cell r="L35">
            <v>0.15085936209766984</v>
          </cell>
          <cell r="M35">
            <v>0.16056228572251879</v>
          </cell>
          <cell r="N35">
            <v>0.16954822388699708</v>
          </cell>
          <cell r="O35">
            <v>0.17786796527134596</v>
          </cell>
          <cell r="P35">
            <v>0.1855686718653807</v>
          </cell>
          <cell r="Q35">
            <v>0.19269413814571679</v>
          </cell>
          <cell r="R35">
            <v>0.19928503173997678</v>
          </cell>
          <cell r="S35">
            <v>0.205379116900237</v>
          </cell>
          <cell r="T35">
            <v>0.21101146201352319</v>
          </cell>
          <cell r="U35">
            <v>0.21621463228946608</v>
          </cell>
          <cell r="V35">
            <v>0.22101886868379061</v>
          </cell>
          <cell r="W35">
            <v>0.22545225404069358</v>
          </cell>
        </row>
        <row r="40">
          <cell r="B40">
            <v>16.890884359804375</v>
          </cell>
          <cell r="C40">
            <v>15.888315700959915</v>
          </cell>
          <cell r="D40">
            <v>14.945256720169807</v>
          </cell>
          <cell r="E40">
            <v>14.058175094359813</v>
          </cell>
          <cell r="F40">
            <v>13.223748169087523</v>
          </cell>
          <cell r="G40">
            <v>12.438850513211534</v>
          </cell>
          <cell r="H40">
            <v>11.700542212279972</v>
          </cell>
          <cell r="I40">
            <v>11.006057856789976</v>
          </cell>
          <cell r="J40">
            <v>10.352796184072693</v>
          </cell>
          <cell r="K40">
            <v>9.7383103350063447</v>
          </cell>
          <cell r="L40">
            <v>9.1602986890630174</v>
          </cell>
          <cell r="M40">
            <v>8.6165962433608527</v>
          </cell>
          <cell r="N40">
            <v>8.1051665034311053</v>
          </cell>
          <cell r="O40">
            <v>7.6240938553260929</v>
          </cell>
          <cell r="P40">
            <v>7.1715763904970347</v>
          </cell>
          <cell r="Q40">
            <v>6.7459191565666394</v>
          </cell>
          <cell r="R40">
            <v>6.3455278087165707</v>
          </cell>
          <cell r="S40">
            <v>5.9689026379103964</v>
          </cell>
          <cell r="T40">
            <v>5.6146329535841968</v>
          </cell>
          <cell r="U40">
            <v>5.2813917997645907</v>
          </cell>
          <cell r="V40">
            <v>4.9679309848229218</v>
          </cell>
          <cell r="W40">
            <v>4.6730764062490362</v>
          </cell>
        </row>
        <row r="41">
          <cell r="B41">
            <v>0</v>
          </cell>
          <cell r="C41">
            <v>0.37369099435100556</v>
          </cell>
          <cell r="D41">
            <v>0.72989883179884418</v>
          </cell>
          <cell r="E41">
            <v>1.0697233558213726</v>
          </cell>
          <cell r="F41">
            <v>1.3942000318341836</v>
          </cell>
          <cell r="G41">
            <v>1.7043037829128169</v>
          </cell>
          <cell r="H41">
            <v>2.0009525980652048</v>
          </cell>
          <cell r="I41">
            <v>2.2850109265583245</v>
          </cell>
          <cell r="J41">
            <v>2.5572928710015121</v>
          </cell>
          <cell r="K41">
            <v>2.818565191134943</v>
          </cell>
          <cell r="L41">
            <v>3.0695501295626038</v>
          </cell>
          <cell r="M41">
            <v>3.3109280700019768</v>
          </cell>
          <cell r="N41">
            <v>3.5433400379951672</v>
          </cell>
          <cell r="O41">
            <v>3.767390053435939</v>
          </cell>
          <cell r="P41">
            <v>3.983647343711934</v>
          </cell>
          <cell r="Q41">
            <v>4.192648425739061</v>
          </cell>
          <cell r="R41">
            <v>4.3948990646737975</v>
          </cell>
          <cell r="S41">
            <v>4.5908761166270526</v>
          </cell>
          <cell r="T41">
            <v>4.7810292622685528</v>
          </cell>
          <cell r="U41">
            <v>4.9657826378018495</v>
          </cell>
          <cell r="V41">
            <v>5.1455363694054519</v>
          </cell>
          <cell r="W41">
            <v>5.3206680168738112</v>
          </cell>
        </row>
        <row r="42">
          <cell r="B42">
            <v>0</v>
          </cell>
          <cell r="C42">
            <v>2.8587793105508723E-5</v>
          </cell>
          <cell r="D42">
            <v>5.5671873309885795E-5</v>
          </cell>
          <cell r="E42">
            <v>8.1339294854670372E-5</v>
          </cell>
          <cell r="F42">
            <v>1.0567213155304175E-4</v>
          </cell>
          <cell r="G42">
            <v>1.2874776354039188E-4</v>
          </cell>
          <cell r="H42">
            <v>1.5063914753204603E-4</v>
          </cell>
          <cell r="I42">
            <v>1.7141507153653769E-4</v>
          </cell>
          <cell r="J42">
            <v>1.9114039491831771E-4</v>
          </cell>
          <cell r="K42">
            <v>2.0987627465238751E-4</v>
          </cell>
          <cell r="L42">
            <v>2.2768037856491018E-4</v>
          </cell>
          <cell r="M42">
            <v>2.446070863082014E-4</v>
          </cell>
          <cell r="N42">
            <v>2.6070767877547674E-4</v>
          </cell>
          <cell r="O42">
            <v>2.7603051662017754E-4</v>
          </cell>
          <cell r="P42">
            <v>2.9062120850647735E-4</v>
          </cell>
          <cell r="Q42">
            <v>3.045227696815469E-4</v>
          </cell>
          <cell r="R42">
            <v>3.1777577142620131E-4</v>
          </cell>
          <cell r="S42">
            <v>3.3041848190855529E-4</v>
          </cell>
          <cell r="T42">
            <v>3.4248699893514806E-4</v>
          </cell>
          <cell r="U42">
            <v>3.5401537506557252E-4</v>
          </cell>
          <cell r="V42">
            <v>3.6503573552985462E-4</v>
          </cell>
          <cell r="W42">
            <v>3.7557838936256975E-4</v>
          </cell>
        </row>
        <row r="43">
          <cell r="B43">
            <v>0</v>
          </cell>
          <cell r="C43">
            <v>0.10100275641584698</v>
          </cell>
          <cell r="D43">
            <v>0.19811336634589988</v>
          </cell>
          <cell r="E43">
            <v>0.2915917333509257</v>
          </cell>
          <cell r="F43">
            <v>0.38168344091537382</v>
          </cell>
          <cell r="G43">
            <v>0.46862058419826563</v>
          </cell>
          <cell r="H43">
            <v>0.55262255399565308</v>
          </cell>
          <cell r="I43">
            <v>0.63389677566092362</v>
          </cell>
          <cell r="J43">
            <v>0.71263940557131056</v>
          </cell>
          <cell r="K43">
            <v>0.78903598758013316</v>
          </cell>
          <cell r="L43">
            <v>0.86326207175401748</v>
          </cell>
          <cell r="M43">
            <v>0.93548379756214406</v>
          </cell>
          <cell r="N43">
            <v>1.0058584435599667</v>
          </cell>
          <cell r="O43">
            <v>1.0745349454924165</v>
          </cell>
          <cell r="P43">
            <v>1.1416543846309264</v>
          </cell>
          <cell r="Q43">
            <v>1.2073504480543018</v>
          </cell>
          <cell r="R43">
            <v>1.2717498624851522</v>
          </cell>
          <cell r="S43">
            <v>1.3349728032009494</v>
          </cell>
          <cell r="T43">
            <v>1.3971332794514542</v>
          </cell>
          <cell r="U43">
            <v>1.458339497731951</v>
          </cell>
          <cell r="V43">
            <v>1.5186942041841791</v>
          </cell>
          <cell r="W43">
            <v>1.5782950073237356</v>
          </cell>
        </row>
        <row r="44">
          <cell r="B44">
            <v>0</v>
          </cell>
          <cell r="C44">
            <v>0.23785757268044347</v>
          </cell>
          <cell r="D44">
            <v>0.46537703740322628</v>
          </cell>
          <cell r="E44">
            <v>0.68319440748408522</v>
          </cell>
          <cell r="F44">
            <v>0.89190954290551305</v>
          </cell>
          <cell r="G44">
            <v>1.0920882326256256</v>
          </cell>
          <cell r="H44">
            <v>1.2842641572232216</v>
          </cell>
          <cell r="I44">
            <v>1.4689407387620697</v>
          </cell>
          <cell r="J44">
            <v>1.6465928843616673</v>
          </cell>
          <cell r="K44">
            <v>1.8176686295887421</v>
          </cell>
          <cell r="L44">
            <v>1.9825906874321835</v>
          </cell>
          <cell r="M44">
            <v>2.1417579082927607</v>
          </cell>
          <cell r="N44">
            <v>2.295546656106672</v>
          </cell>
          <cell r="O44">
            <v>2.4443121054276404</v>
          </cell>
          <cell r="P44">
            <v>2.5883894640148433</v>
          </cell>
          <cell r="Q44">
            <v>2.7280951252124881</v>
          </cell>
          <cell r="R44">
            <v>2.8637277541604202</v>
          </cell>
          <cell r="S44">
            <v>2.9955693116428637</v>
          </cell>
          <cell r="T44">
            <v>3.1238860191634834</v>
          </cell>
          <cell r="U44">
            <v>3.2489292686286162</v>
          </cell>
          <cell r="V44">
            <v>3.3709364798260717</v>
          </cell>
          <cell r="W44">
            <v>3.4901319087035647</v>
          </cell>
        </row>
        <row r="50">
          <cell r="B50">
            <v>17.149024789765711</v>
          </cell>
          <cell r="C50">
            <v>16.127991551697228</v>
          </cell>
          <cell r="D50">
            <v>15.167786509671354</v>
          </cell>
          <cell r="E50">
            <v>14.26478317717523</v>
          </cell>
          <cell r="F50">
            <v>13.415571461187623</v>
          </cell>
          <cell r="G50">
            <v>12.616944736564266</v>
          </cell>
          <cell r="H50">
            <v>11.865887693444728</v>
          </cell>
          <cell r="I50">
            <v>11.159564911382546</v>
          </cell>
          <cell r="J50">
            <v>10.495310116678164</v>
          </cell>
          <cell r="K50">
            <v>9.8706160820048705</v>
          </cell>
          <cell r="L50">
            <v>9.2831251298716584</v>
          </cell>
          <cell r="M50">
            <v>8.7306202037733254</v>
          </cell>
          <cell r="N50">
            <v>8.2110164730458166</v>
          </cell>
          <cell r="O50">
            <v>7.7223534394822542</v>
          </cell>
          <cell r="P50">
            <v>7.262787515680257</v>
          </cell>
          <cell r="Q50">
            <v>6.8305850468911737</v>
          </cell>
          <cell r="R50">
            <v>6.4241157498337671</v>
          </cell>
          <cell r="S50">
            <v>6.0418465435253577</v>
          </cell>
          <cell r="T50">
            <v>5.6823357486781605</v>
          </cell>
          <cell r="U50">
            <v>5.3442276336138388</v>
          </cell>
          <cell r="V50">
            <v>5.0262472859699612</v>
          </cell>
          <cell r="W50">
            <v>4.7271957907136875</v>
          </cell>
        </row>
        <row r="51">
          <cell r="B51">
            <v>0</v>
          </cell>
          <cell r="C51">
            <v>7.4870882961993699</v>
          </cell>
          <cell r="D51">
            <v>8.1606829924626147</v>
          </cell>
          <cell r="E51">
            <v>8.8026154576722071</v>
          </cell>
          <cell r="F51">
            <v>9.4149118822152165</v>
          </cell>
          <cell r="G51">
            <v>9.9994773357696936</v>
          </cell>
          <cell r="H51">
            <v>10.558103142779833</v>
          </cell>
          <cell r="I51">
            <v>11.092473808479699</v>
          </cell>
          <cell r="J51">
            <v>11.604173522997964</v>
          </cell>
          <cell r="K51">
            <v>12.094692269381223</v>
          </cell>
          <cell r="L51">
            <v>12.565431559783244</v>
          </cell>
          <cell r="M51">
            <v>13.017709822576009</v>
          </cell>
          <cell r="N51">
            <v>13.452767461739016</v>
          </cell>
          <cell r="O51">
            <v>13.871771608570455</v>
          </cell>
          <cell r="P51">
            <v>14.275820584532291</v>
          </cell>
          <cell r="Q51">
            <v>14.665948092885674</v>
          </cell>
          <cell r="R51">
            <v>15.043127155688969</v>
          </cell>
          <cell r="S51">
            <v>15.408273811713403</v>
          </cell>
          <cell r="T51">
            <v>15.762250589876938</v>
          </cell>
          <cell r="U51">
            <v>16.105869771901361</v>
          </cell>
          <cell r="V51">
            <v>16.439896457057237</v>
          </cell>
          <cell r="W51">
            <v>16.765051441072842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6.7796762035203662</v>
          </cell>
          <cell r="D60">
            <v>6.7796762035203662</v>
          </cell>
          <cell r="E60">
            <v>6.7796762035203662</v>
          </cell>
          <cell r="F60">
            <v>6.7796762035203662</v>
          </cell>
          <cell r="G60">
            <v>6.7796762035203662</v>
          </cell>
          <cell r="H60">
            <v>6.7796762035203644</v>
          </cell>
          <cell r="I60">
            <v>6.7796762035203644</v>
          </cell>
          <cell r="J60">
            <v>6.7796762035203644</v>
          </cell>
          <cell r="K60">
            <v>6.7796762035203644</v>
          </cell>
          <cell r="L60">
            <v>6.7796762035203644</v>
          </cell>
          <cell r="M60">
            <v>6.7796762035203644</v>
          </cell>
          <cell r="N60">
            <v>6.7796762035203644</v>
          </cell>
          <cell r="O60">
            <v>6.7796762035203644</v>
          </cell>
          <cell r="P60">
            <v>6.7796762035203644</v>
          </cell>
          <cell r="Q60">
            <v>6.7796762035203644</v>
          </cell>
          <cell r="R60">
            <v>6.7796762035203644</v>
          </cell>
          <cell r="S60">
            <v>6.7796762035203644</v>
          </cell>
          <cell r="T60">
            <v>6.7796762035203644</v>
          </cell>
          <cell r="U60">
            <v>6.7796762035203644</v>
          </cell>
          <cell r="V60">
            <v>6.7796762035203644</v>
          </cell>
          <cell r="W60">
            <v>6.7796762035203662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0.2581404299613369</v>
          </cell>
          <cell r="C68">
            <v>0.23970182782124141</v>
          </cell>
          <cell r="D68">
            <v>0.22258026869115272</v>
          </cell>
          <cell r="E68">
            <v>0.20668167807035609</v>
          </cell>
          <cell r="F68">
            <v>0.19191870106533068</v>
          </cell>
          <cell r="G68">
            <v>0.17821022241780704</v>
          </cell>
          <cell r="H68">
            <v>0.16548092081653509</v>
          </cell>
          <cell r="I68">
            <v>0.15366085504392546</v>
          </cell>
          <cell r="J68">
            <v>0.14268507968364508</v>
          </cell>
          <cell r="K68">
            <v>0.13249328827767043</v>
          </cell>
          <cell r="L68">
            <v>0.12302948197212253</v>
          </cell>
          <cell r="M68">
            <v>0.11424166183125663</v>
          </cell>
          <cell r="N68">
            <v>0.10608154312902401</v>
          </cell>
          <cell r="O68">
            <v>9.8504290048379448E-2</v>
          </cell>
          <cell r="P68">
            <v>9.146826933063805E-2</v>
          </cell>
          <cell r="Q68">
            <v>8.4934821521306755E-2</v>
          </cell>
          <cell r="R68">
            <v>7.8868048555499129E-2</v>
          </cell>
          <cell r="S68">
            <v>7.3234616515820611E-2</v>
          </cell>
          <cell r="T68">
            <v>6.8003572478976287E-2</v>
          </cell>
          <cell r="U68">
            <v>6.3146174444763697E-2</v>
          </cell>
          <cell r="V68">
            <v>5.8635733412994856E-2</v>
          </cell>
          <cell r="W68">
            <v>5.4447466740638086E-2</v>
          </cell>
        </row>
        <row r="69">
          <cell r="B69">
            <v>0</v>
          </cell>
          <cell r="C69">
            <v>4.0835047498395408E-2</v>
          </cell>
          <cell r="D69">
            <v>7.8753305889762565E-2</v>
          </cell>
          <cell r="E69">
            <v>0.11396311725317493</v>
          </cell>
          <cell r="F69">
            <v>0.14665794209062927</v>
          </cell>
          <cell r="G69">
            <v>0.17701742229683687</v>
          </cell>
          <cell r="H69">
            <v>0.20520836820260105</v>
          </cell>
          <cell r="I69">
            <v>0.23138567511509636</v>
          </cell>
          <cell r="J69">
            <v>0.25569317439098488</v>
          </cell>
          <cell r="K69">
            <v>0.27826442371859567</v>
          </cell>
          <cell r="L69">
            <v>0.2992234409513771</v>
          </cell>
          <cell r="M69">
            <v>0.31868538552467407</v>
          </cell>
          <cell r="N69">
            <v>0.33675719119987846</v>
          </cell>
          <cell r="O69">
            <v>0.3535381536125683</v>
          </cell>
          <cell r="P69">
            <v>0.36912047585292307</v>
          </cell>
          <cell r="Q69">
            <v>0.3835897750761097</v>
          </cell>
          <cell r="R69">
            <v>0.39702555292621156</v>
          </cell>
          <cell r="S69">
            <v>0.409501632358449</v>
          </cell>
          <cell r="T69">
            <v>0.42108656325981231</v>
          </cell>
          <cell r="U69">
            <v>0.43184399909679261</v>
          </cell>
          <cell r="V69">
            <v>0.44183304665970285</v>
          </cell>
          <cell r="W69">
            <v>0.45110859082526239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16.890884359804375</v>
          </cell>
          <cell r="C77">
            <v>15.888289723875985</v>
          </cell>
          <cell r="D77">
            <v>14.9452062409802</v>
          </cell>
          <cell r="E77">
            <v>14.058101499104874</v>
          </cell>
          <cell r="F77">
            <v>13.223652760122292</v>
          </cell>
          <cell r="G77">
            <v>12.438734514146459</v>
          </cell>
          <cell r="H77">
            <v>11.700406772628194</v>
          </cell>
          <cell r="I77">
            <v>11.00590405633862</v>
          </cell>
          <cell r="J77">
            <v>10.352625036994519</v>
          </cell>
          <cell r="K77">
            <v>9.7381227937272001</v>
          </cell>
          <cell r="L77">
            <v>9.160095647899535</v>
          </cell>
          <cell r="M77">
            <v>8.6163785419420691</v>
          </cell>
          <cell r="N77">
            <v>8.1049349299167925</v>
          </cell>
          <cell r="O77">
            <v>7.6238491494338749</v>
          </cell>
          <cell r="P77">
            <v>7.1713192463496194</v>
          </cell>
          <cell r="Q77">
            <v>6.7456502253698671</v>
          </cell>
          <cell r="R77">
            <v>6.345247701278268</v>
          </cell>
          <cell r="S77">
            <v>5.9686119270095368</v>
          </cell>
          <cell r="T77">
            <v>5.6143321761991842</v>
          </cell>
          <cell r="U77">
            <v>5.2810814591690747</v>
          </cell>
          <cell r="V77">
            <v>4.9676115525569662</v>
          </cell>
          <cell r="W77">
            <v>4.6727483239730496</v>
          </cell>
        </row>
        <row r="78">
          <cell r="B78">
            <v>0</v>
          </cell>
          <cell r="C78">
            <v>0.66657704518060767</v>
          </cell>
          <cell r="D78">
            <v>1.3022534830524857</v>
          </cell>
          <cell r="E78">
            <v>1.9089761368986664</v>
          </cell>
          <cell r="F78">
            <v>2.4885777366042214</v>
          </cell>
          <cell r="G78">
            <v>3.0427837099524915</v>
          </cell>
          <cell r="H78">
            <v>3.5732185710568682</v>
          </cell>
          <cell r="I78">
            <v>4.0814119298442373</v>
          </cell>
          <cell r="J78">
            <v>4.5688041450866148</v>
          </cell>
          <cell r="K78">
            <v>5.0367516421422645</v>
          </cell>
          <cell r="L78">
            <v>5.4865319153115024</v>
          </cell>
          <cell r="M78">
            <v>5.9193482335309708</v>
          </cell>
          <cell r="N78">
            <v>6.3363340670187736</v>
          </cell>
          <cell r="O78">
            <v>6.7385572514375234</v>
          </cell>
          <cell r="P78">
            <v>7.1270239051590041</v>
          </cell>
          <cell r="Q78">
            <v>7.5026821142892013</v>
          </cell>
          <cell r="R78">
            <v>7.8664253992423934</v>
          </cell>
          <cell r="S78">
            <v>8.2190959758345894</v>
          </cell>
          <cell r="T78">
            <v>8.5614878230967619</v>
          </cell>
          <cell r="U78">
            <v>8.8943495692842056</v>
          </cell>
          <cell r="V78">
            <v>9.2183872068771695</v>
          </cell>
          <cell r="W78">
            <v>9.5342666467272128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10">
        <row r="5">
          <cell r="B5">
            <v>0</v>
          </cell>
          <cell r="C5">
            <v>-2.8107999151068454E-2</v>
          </cell>
          <cell r="D5">
            <v>-5.422225919515191E-2</v>
          </cell>
          <cell r="E5">
            <v>-7.8484891962942338E-2</v>
          </cell>
          <cell r="F5">
            <v>-0.10102785441646236</v>
          </cell>
          <cell r="G5">
            <v>-0.12197367402937254</v>
          </cell>
          <cell r="H5">
            <v>-0.14143612235543374</v>
          </cell>
          <cell r="I5">
            <v>-0.15952084048595444</v>
          </cell>
          <cell r="J5">
            <v>-0.17632591983270587</v>
          </cell>
          <cell r="K5">
            <v>-0.19194244142732603</v>
          </cell>
          <cell r="L5">
            <v>-0.20645497670030274</v>
          </cell>
          <cell r="M5">
            <v>-0.21994205249097618</v>
          </cell>
          <cell r="N5">
            <v>-0.2324765828434705</v>
          </cell>
          <cell r="O5">
            <v>-0.24412626996096962</v>
          </cell>
          <cell r="P5">
            <v>-0.25495397652129481</v>
          </cell>
          <cell r="Q5">
            <v>-0.26501807139938705</v>
          </cell>
          <cell r="R5">
            <v>-0.27437275069618211</v>
          </cell>
          <cell r="S5">
            <v>-0.28306833583769125</v>
          </cell>
          <cell r="T5">
            <v>-0.29115155038210877</v>
          </cell>
          <cell r="U5">
            <v>-0.29866577705578634</v>
          </cell>
          <cell r="V5">
            <v>-0.30565129643027839</v>
          </cell>
          <cell r="W5">
            <v>-0.31214550855179346</v>
          </cell>
        </row>
        <row r="6">
          <cell r="B6">
            <v>0</v>
          </cell>
          <cell r="C6">
            <v>-2.1377692871411537E-2</v>
          </cell>
          <cell r="D6">
            <v>-4.1239950231799022E-2</v>
          </cell>
          <cell r="E6">
            <v>-5.9694796874777419E-2</v>
          </cell>
          <cell r="F6">
            <v>-7.6842538395476293E-2</v>
          </cell>
          <cell r="G6">
            <v>-9.277631258353583E-2</v>
          </cell>
          <cell r="H6">
            <v>-0.10758260143167517</v>
          </cell>
          <cell r="I6">
            <v>-0.12134170657300389</v>
          </cell>
          <cell r="J6">
            <v>-0.13412819075929258</v>
          </cell>
          <cell r="K6">
            <v>-0.14601128780584119</v>
          </cell>
          <cell r="L6">
            <v>-0.15705528325531798</v>
          </cell>
          <cell r="M6">
            <v>-0.16731986785206213</v>
          </cell>
          <cell r="N6">
            <v>-0.17686046576894651</v>
          </cell>
          <cell r="O6">
            <v>-0.18572853939017892</v>
          </cell>
          <cell r="P6">
            <v>-0.19397187232460672</v>
          </cell>
          <cell r="Q6">
            <v>-0.20163483220447856</v>
          </cell>
          <cell r="R6">
            <v>-0.2087586147135447</v>
          </cell>
          <cell r="S6">
            <v>-0.21538147018525011</v>
          </cell>
          <cell r="T6">
            <v>-0.22153891401600065</v>
          </cell>
          <cell r="U6">
            <v>-0.22726392204955628</v>
          </cell>
          <cell r="V6">
            <v>-0.2325871120060351</v>
          </cell>
          <cell r="W6">
            <v>-0.23753691195232474</v>
          </cell>
        </row>
        <row r="7">
          <cell r="B7">
            <v>0</v>
          </cell>
          <cell r="C7">
            <v>-6.7303062796569176E-3</v>
          </cell>
          <cell r="D7">
            <v>-1.2982308963352888E-2</v>
          </cell>
          <cell r="E7">
            <v>-1.879009508816492E-2</v>
          </cell>
          <cell r="F7">
            <v>-2.4185316020986072E-2</v>
          </cell>
          <cell r="G7">
            <v>-2.9197361445836706E-2</v>
          </cell>
          <cell r="H7">
            <v>-3.3853520923758568E-2</v>
          </cell>
          <cell r="I7">
            <v>-3.8179133912950552E-2</v>
          </cell>
          <cell r="J7">
            <v>-4.2197729073413293E-2</v>
          </cell>
          <cell r="K7">
            <v>-4.5931153621484838E-2</v>
          </cell>
          <cell r="L7">
            <v>-4.9399693444984766E-2</v>
          </cell>
          <cell r="M7">
            <v>-5.2622184638914049E-2</v>
          </cell>
          <cell r="N7">
            <v>-5.5616117074523991E-2</v>
          </cell>
          <cell r="O7">
            <v>-5.8397730570790701E-2</v>
          </cell>
          <cell r="P7">
            <v>-6.0982104196688092E-2</v>
          </cell>
          <cell r="Q7">
            <v>-6.3383239194908486E-2</v>
          </cell>
          <cell r="R7">
            <v>-6.5614135982637406E-2</v>
          </cell>
          <cell r="S7">
            <v>-6.7686865652441142E-2</v>
          </cell>
          <cell r="T7">
            <v>-6.9612636366108122E-2</v>
          </cell>
          <cell r="U7">
            <v>-7.1401855006230058E-2</v>
          </cell>
          <cell r="V7">
            <v>-7.3064184424243284E-2</v>
          </cell>
          <cell r="W7">
            <v>-7.4608596599468724E-2</v>
          </cell>
        </row>
        <row r="11">
          <cell r="B11">
            <v>0</v>
          </cell>
          <cell r="C11">
            <v>-3.3041256370033287</v>
          </cell>
          <cell r="D11">
            <v>-6.3740263109426616</v>
          </cell>
          <cell r="E11">
            <v>-9.2263982804911002</v>
          </cell>
          <cell r="F11">
            <v>-11.876744728821684</v>
          </cell>
          <cell r="G11">
            <v>-14.339460986636141</v>
          </cell>
          <cell r="H11">
            <v>-16.627913667955976</v>
          </cell>
          <cell r="I11">
            <v>-18.754514153478191</v>
          </cell>
          <cell r="J11">
            <v>-20.730786825238418</v>
          </cell>
          <cell r="K11">
            <v>-22.567432427487045</v>
          </cell>
          <cell r="L11">
            <v>-24.27438690190386</v>
          </cell>
          <cell r="M11">
            <v>-25.860876020411457</v>
          </cell>
          <cell r="N11">
            <v>-27.335466115756802</v>
          </cell>
          <cell r="O11">
            <v>-28.706111188590253</v>
          </cell>
          <cell r="P11">
            <v>-29.980196649861938</v>
          </cell>
          <cell r="Q11">
            <v>-31.1645799388684</v>
          </cell>
          <cell r="R11">
            <v>-32.265628240115099</v>
          </cell>
          <cell r="S11">
            <v>-33.289253506221037</v>
          </cell>
          <cell r="T11">
            <v>-34.240944979289125</v>
          </cell>
          <cell r="U11">
            <v>-35.125799389421374</v>
          </cell>
          <cell r="V11">
            <v>-35.948548996295997</v>
          </cell>
          <cell r="W11">
            <v>-36.713587627870901</v>
          </cell>
        </row>
        <row r="13">
          <cell r="B13">
            <v>0</v>
          </cell>
          <cell r="C13">
            <v>-2.1377692871411537E-2</v>
          </cell>
          <cell r="D13">
            <v>-4.1239950231799022E-2</v>
          </cell>
          <cell r="E13">
            <v>-5.9694796874777419E-2</v>
          </cell>
          <cell r="F13">
            <v>-7.6842538395476293E-2</v>
          </cell>
          <cell r="G13">
            <v>-9.277631258353583E-2</v>
          </cell>
          <cell r="H13">
            <v>-0.10758260143167517</v>
          </cell>
          <cell r="I13">
            <v>-0.12134170657300389</v>
          </cell>
          <cell r="J13">
            <v>-0.13412819075929258</v>
          </cell>
          <cell r="K13">
            <v>-0.14601128780584119</v>
          </cell>
          <cell r="L13">
            <v>-0.15705528325531798</v>
          </cell>
          <cell r="M13">
            <v>-0.16731986785206213</v>
          </cell>
          <cell r="N13">
            <v>-0.17686046576894651</v>
          </cell>
          <cell r="O13">
            <v>-0.18572853939017892</v>
          </cell>
          <cell r="P13">
            <v>-0.19397187232460672</v>
          </cell>
          <cell r="Q13">
            <v>-0.20163483220447856</v>
          </cell>
          <cell r="R13">
            <v>-0.2087586147135447</v>
          </cell>
          <cell r="S13">
            <v>-0.21538147018525011</v>
          </cell>
          <cell r="T13">
            <v>-0.22153891401600065</v>
          </cell>
          <cell r="U13">
            <v>-0.22726392204955628</v>
          </cell>
          <cell r="V13">
            <v>-0.2325871120060351</v>
          </cell>
          <cell r="W13">
            <v>-0.23753691195232474</v>
          </cell>
        </row>
      </sheetData>
      <sheetData sheetId="11">
        <row r="6">
          <cell r="B6">
            <v>0.6586690269213451</v>
          </cell>
          <cell r="C6">
            <v>0.62600751000190746</v>
          </cell>
          <cell r="D6">
            <v>0.59567287153115722</v>
          </cell>
          <cell r="E6">
            <v>0.56749902224059356</v>
          </cell>
          <cell r="F6">
            <v>0.54133173803774415</v>
          </cell>
          <cell r="G6">
            <v>0.51702781248216045</v>
          </cell>
          <cell r="H6">
            <v>0.49445426979842788</v>
          </cell>
          <cell r="I6">
            <v>0.47348763410211886</v>
          </cell>
          <cell r="J6">
            <v>0.45401325082348765</v>
          </cell>
          <cell r="K6">
            <v>0.4359246566005005</v>
          </cell>
          <cell r="L6">
            <v>0.4191229941791122</v>
          </cell>
          <cell r="M6">
            <v>0.40351646910599165</v>
          </cell>
          <cell r="N6">
            <v>0.38901984522852739</v>
          </cell>
          <cell r="O6">
            <v>0.37555397623016989</v>
          </cell>
          <cell r="P6">
            <v>0.36304537062716469</v>
          </cell>
          <cell r="Q6">
            <v>0.35142578783658168</v>
          </cell>
          <cell r="R6">
            <v>0.3406318630962703</v>
          </cell>
          <cell r="S6">
            <v>0.33060475917589177</v>
          </cell>
          <cell r="T6">
            <v>0.32128984296538876</v>
          </cell>
          <cell r="U6">
            <v>0.31263638516393677</v>
          </cell>
          <cell r="V6">
            <v>0.3045972814193485</v>
          </cell>
          <cell r="W6">
            <v>0.29712879338576365</v>
          </cell>
        </row>
        <row r="7">
          <cell r="B7">
            <v>0.6586690269213451</v>
          </cell>
          <cell r="C7">
            <v>0.63728118667536282</v>
          </cell>
          <cell r="D7">
            <v>0.61742104930409358</v>
          </cell>
          <cell r="E7">
            <v>0.5989794931736292</v>
          </cell>
          <cell r="F7">
            <v>0.58185519105248373</v>
          </cell>
          <cell r="G7">
            <v>0.56595405336856297</v>
          </cell>
          <cell r="H7">
            <v>0.55118871123349367</v>
          </cell>
          <cell r="I7">
            <v>0.53747803639378644</v>
          </cell>
          <cell r="J7">
            <v>0.52474669547120112</v>
          </cell>
          <cell r="K7">
            <v>0.5129247360430863</v>
          </cell>
          <cell r="L7">
            <v>0.50194720228840817</v>
          </cell>
          <cell r="M7">
            <v>0.49175377808763554</v>
          </cell>
          <cell r="N7">
            <v>0.48228845561548961</v>
          </cell>
          <cell r="O7">
            <v>0.47349922760563984</v>
          </cell>
          <cell r="P7">
            <v>0.46533780159649363</v>
          </cell>
          <cell r="Q7">
            <v>0.45775933458800067</v>
          </cell>
          <cell r="R7">
            <v>0.45072218665154301</v>
          </cell>
          <cell r="S7">
            <v>0.44418769213911796</v>
          </cell>
          <cell r="T7">
            <v>0.43811994723472325</v>
          </cell>
          <cell r="U7">
            <v>0.43248561268064251</v>
          </cell>
          <cell r="V7">
            <v>0.42725373059471045</v>
          </cell>
          <cell r="W7">
            <v>0.42239555437205917</v>
          </cell>
        </row>
        <row r="18">
          <cell r="B18">
            <v>658669.02692134515</v>
          </cell>
          <cell r="C18">
            <v>611622.23927444778</v>
          </cell>
          <cell r="D18">
            <v>567935.92617049371</v>
          </cell>
          <cell r="E18">
            <v>527370.05386499711</v>
          </cell>
          <cell r="F18">
            <v>489701.73387905594</v>
          </cell>
          <cell r="G18">
            <v>454723.99833753554</v>
          </cell>
          <cell r="H18">
            <v>422244.66278309864</v>
          </cell>
          <cell r="I18">
            <v>392085.27021780284</v>
          </cell>
          <cell r="J18">
            <v>364080.11057030037</v>
          </cell>
          <cell r="K18">
            <v>338075.31020109437</v>
          </cell>
          <cell r="L18">
            <v>313927.98644313449</v>
          </cell>
          <cell r="M18">
            <v>291505.46253237023</v>
          </cell>
          <cell r="N18">
            <v>270684.5386146938</v>
          </cell>
          <cell r="O18">
            <v>251350.81482381554</v>
          </cell>
          <cell r="P18">
            <v>233398.06271072023</v>
          </cell>
          <cell r="Q18">
            <v>216727.64157101919</v>
          </cell>
          <cell r="R18">
            <v>201247.95646320662</v>
          </cell>
          <cell r="S18">
            <v>186873.95493989691</v>
          </cell>
          <cell r="T18">
            <v>173526.65972683195</v>
          </cell>
          <cell r="U18">
            <v>161132.73478195866</v>
          </cell>
          <cell r="V18">
            <v>149624.08235028732</v>
          </cell>
          <cell r="W18">
            <v>138937.46880054555</v>
          </cell>
        </row>
        <row r="19">
          <cell r="B19">
            <v>0</v>
          </cell>
          <cell r="C19">
            <v>14385.270727459701</v>
          </cell>
          <cell r="D19">
            <v>27736.945360663438</v>
          </cell>
          <cell r="E19">
            <v>40128.968375596458</v>
          </cell>
          <cell r="F19">
            <v>51630.004158688229</v>
          </cell>
          <cell r="G19">
            <v>62303.814144624885</v>
          </cell>
          <cell r="H19">
            <v>72209.607015329224</v>
          </cell>
          <cell r="I19">
            <v>81402.363884316001</v>
          </cell>
          <cell r="J19">
            <v>89933.140253187288</v>
          </cell>
          <cell r="K19">
            <v>97849.346399406146</v>
          </cell>
          <cell r="L19">
            <v>105195.00773597772</v>
          </cell>
          <cell r="M19">
            <v>112011.00657362142</v>
          </cell>
          <cell r="N19">
            <v>118335.3066138336</v>
          </cell>
          <cell r="O19">
            <v>124203.16140635437</v>
          </cell>
          <cell r="P19">
            <v>129647.30791644442</v>
          </cell>
          <cell r="Q19">
            <v>134698.14626556248</v>
          </cell>
          <cell r="R19">
            <v>139383.90663306369</v>
          </cell>
          <cell r="S19">
            <v>143730.80423599487</v>
          </cell>
          <cell r="T19">
            <v>147763.18323855687</v>
          </cell>
          <cell r="U19">
            <v>151503.65038197808</v>
          </cell>
          <cell r="V19">
            <v>154973.19906906117</v>
          </cell>
          <cell r="W19">
            <v>158191.3245852181</v>
          </cell>
        </row>
        <row r="20">
          <cell r="B20">
            <v>0</v>
          </cell>
          <cell r="C20">
            <v>2.3711181578794891</v>
          </cell>
          <cell r="D20">
            <v>4.5492767652293828</v>
          </cell>
          <cell r="E20">
            <v>6.5484857163973649</v>
          </cell>
          <cell r="F20">
            <v>8.3817539356943449</v>
          </cell>
          <cell r="G20">
            <v>10.061160814153912</v>
          </cell>
          <cell r="H20">
            <v>11.597922545021275</v>
          </cell>
          <cell r="I20">
            <v>13.002453722362867</v>
          </cell>
          <cell r="J20">
            <v>14.284424541158014</v>
          </cell>
          <cell r="K20">
            <v>15.452813913063597</v>
          </cell>
          <cell r="L20">
            <v>16.515958789598702</v>
          </cell>
          <cell r="M20">
            <v>17.481599963655423</v>
          </cell>
          <cell r="N20">
            <v>18.35692460088989</v>
          </cell>
          <cell r="O20">
            <v>19.148605734577778</v>
          </cell>
          <cell r="P20">
            <v>19.862838940832361</v>
          </cell>
          <cell r="Q20">
            <v>20.505376395588968</v>
          </cell>
          <cell r="R20">
            <v>21.081558500372036</v>
          </cell>
          <cell r="S20">
            <v>21.596343250501445</v>
          </cell>
          <cell r="T20">
            <v>22.054333506989078</v>
          </cell>
          <cell r="U20">
            <v>22.459802321857421</v>
          </cell>
          <cell r="V20">
            <v>22.816716455915579</v>
          </cell>
          <cell r="W20">
            <v>23.128758218095591</v>
          </cell>
        </row>
        <row r="21">
          <cell r="B21">
            <v>0</v>
          </cell>
          <cell r="C21">
            <v>8377.3332502306876</v>
          </cell>
          <cell r="D21">
            <v>16189.010371216264</v>
          </cell>
          <cell r="E21">
            <v>23475.545297998684</v>
          </cell>
          <cell r="F21">
            <v>30274.554284693113</v>
          </cell>
          <cell r="G21">
            <v>36620.962794140614</v>
          </cell>
          <cell r="H21">
            <v>42547.19761016938</v>
          </cell>
          <cell r="I21">
            <v>48083.365228064795</v>
          </cell>
          <cell r="J21">
            <v>53257.417503449629</v>
          </cell>
          <cell r="K21">
            <v>58095.305469762177</v>
          </cell>
          <cell r="L21">
            <v>62621.122169507478</v>
          </cell>
          <cell r="M21">
            <v>66857.235284087903</v>
          </cell>
          <cell r="N21">
            <v>70824.410290962303</v>
          </cell>
          <cell r="O21">
            <v>74541.924824830159</v>
          </cell>
          <cell r="P21">
            <v>78027.674871201831</v>
          </cell>
          <cell r="Q21">
            <v>81298.273375833713</v>
          </cell>
          <cell r="R21">
            <v>84369.141811829933</v>
          </cell>
          <cell r="S21">
            <v>87254.595207512597</v>
          </cell>
          <cell r="T21">
            <v>89967.921102226523</v>
          </cell>
          <cell r="U21">
            <v>92521.45286387518</v>
          </cell>
          <cell r="V21">
            <v>94926.637770999208</v>
          </cell>
          <cell r="W21">
            <v>97194.100233436096</v>
          </cell>
        </row>
        <row r="22">
          <cell r="B22">
            <v>0</v>
          </cell>
          <cell r="C22">
            <v>19728.294782679888</v>
          </cell>
          <cell r="D22">
            <v>38028.699547170421</v>
          </cell>
          <cell r="E22">
            <v>55002.798179227255</v>
          </cell>
          <cell r="F22">
            <v>70744.918377833557</v>
          </cell>
          <cell r="G22">
            <v>85342.650074417761</v>
          </cell>
          <cell r="H22">
            <v>98877.326822719333</v>
          </cell>
          <cell r="I22">
            <v>111424.47280416729</v>
          </cell>
          <cell r="J22">
            <v>123054.21790471509</v>
          </cell>
          <cell r="K22">
            <v>133831.68314365079</v>
          </cell>
          <cell r="L22">
            <v>143817.33857200565</v>
          </cell>
          <cell r="M22">
            <v>153067.33560692464</v>
          </cell>
          <cell r="N22">
            <v>161633.81562790732</v>
          </cell>
          <cell r="O22">
            <v>169565.19653040491</v>
          </cell>
          <cell r="P22">
            <v>176906.43881115215</v>
          </cell>
          <cell r="Q22">
            <v>183699.29264715771</v>
          </cell>
          <cell r="R22">
            <v>189982.52732585181</v>
          </cell>
          <cell r="S22">
            <v>195792.14428692815</v>
          </cell>
          <cell r="T22">
            <v>201161.57494637527</v>
          </cell>
          <cell r="U22">
            <v>206121.86438958929</v>
          </cell>
          <cell r="V22">
            <v>210701.84194282326</v>
          </cell>
          <cell r="W22">
            <v>214928.27956013926</v>
          </cell>
        </row>
        <row r="27">
          <cell r="B27">
            <v>658669.02692134515</v>
          </cell>
          <cell r="C27">
            <v>611621.2392841063</v>
          </cell>
          <cell r="D27">
            <v>567934.0079066701</v>
          </cell>
          <cell r="E27">
            <v>527367.29305619362</v>
          </cell>
          <cell r="F27">
            <v>489698.20069503697</v>
          </cell>
          <cell r="G27">
            <v>454719.75778824859</v>
          </cell>
          <cell r="H27">
            <v>422239.77508908795</v>
          </cell>
          <cell r="I27">
            <v>392079.79115415312</v>
          </cell>
          <cell r="J27">
            <v>364074.09178599931</v>
          </cell>
          <cell r="K27">
            <v>338068.7995155708</v>
          </cell>
          <cell r="L27">
            <v>313921.02812160144</v>
          </cell>
          <cell r="M27">
            <v>291498.09754148702</v>
          </cell>
          <cell r="N27">
            <v>270676.80485995224</v>
          </cell>
          <cell r="O27">
            <v>251342.74736995567</v>
          </cell>
          <cell r="P27">
            <v>233389.6939863874</v>
          </cell>
          <cell r="Q27">
            <v>216719.0015587883</v>
          </cell>
          <cell r="R27">
            <v>201239.07287601769</v>
          </cell>
          <cell r="S27">
            <v>186864.85338487357</v>
          </cell>
          <cell r="T27">
            <v>173517.36385738259</v>
          </cell>
          <cell r="U27">
            <v>161123.26643899811</v>
          </cell>
          <cell r="V27">
            <v>149614.46169335538</v>
          </cell>
          <cell r="W27">
            <v>138927.71442954428</v>
          </cell>
        </row>
        <row r="28">
          <cell r="B28">
            <v>0</v>
          </cell>
          <cell r="C28">
            <v>25659.947391256625</v>
          </cell>
          <cell r="D28">
            <v>49487.041397423483</v>
          </cell>
          <cell r="E28">
            <v>71612.200117435583</v>
          </cell>
          <cell r="F28">
            <v>92156.990357446804</v>
          </cell>
          <cell r="G28">
            <v>111234.29558031437</v>
          </cell>
          <cell r="H28">
            <v>128948.93614440566</v>
          </cell>
          <cell r="I28">
            <v>145398.24523963331</v>
          </cell>
          <cell r="J28">
            <v>160672.60368520182</v>
          </cell>
          <cell r="K28">
            <v>174855.93652751547</v>
          </cell>
          <cell r="L28">
            <v>188026.17416680668</v>
          </cell>
          <cell r="M28">
            <v>200255.68054614853</v>
          </cell>
          <cell r="N28">
            <v>211611.65075553738</v>
          </cell>
          <cell r="O28">
            <v>222156.4802356842</v>
          </cell>
          <cell r="P28">
            <v>231948.10761010624</v>
          </cell>
          <cell r="Q28">
            <v>241040.3330292124</v>
          </cell>
          <cell r="R28">
            <v>249483.1137755253</v>
          </cell>
          <cell r="S28">
            <v>257322.83875424438</v>
          </cell>
          <cell r="T28">
            <v>264602.58337734069</v>
          </cell>
          <cell r="U28">
            <v>271362.34624164441</v>
          </cell>
          <cell r="V28">
            <v>277639.26890135504</v>
          </cell>
          <cell r="W28">
            <v>283467.8399425149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193044.84962524771</v>
          </cell>
          <cell r="C37">
            <v>179256.22487527778</v>
          </cell>
          <cell r="D37">
            <v>166452.4988776359</v>
          </cell>
          <cell r="E37">
            <v>154563.32176582565</v>
          </cell>
          <cell r="F37">
            <v>143523.36866326374</v>
          </cell>
          <cell r="G37">
            <v>133271.98075543245</v>
          </cell>
          <cell r="H37">
            <v>123752.83199973582</v>
          </cell>
          <cell r="I37">
            <v>114913.61964179449</v>
          </cell>
          <cell r="J37">
            <v>106705.77683771994</v>
          </cell>
          <cell r="K37">
            <v>99084.205803368808</v>
          </cell>
          <cell r="L37">
            <v>92007.030024365318</v>
          </cell>
          <cell r="M37">
            <v>85435.36416540746</v>
          </cell>
          <cell r="N37">
            <v>79333.100414623041</v>
          </cell>
          <cell r="O37">
            <v>73666.710089043248</v>
          </cell>
          <cell r="P37">
            <v>68405.059411113791</v>
          </cell>
          <cell r="Q37">
            <v>63519.238444026734</v>
          </cell>
          <cell r="R37">
            <v>58982.40224595739</v>
          </cell>
          <cell r="S37">
            <v>54769.623370426991</v>
          </cell>
          <cell r="T37">
            <v>50857.754902354027</v>
          </cell>
          <cell r="U37">
            <v>47225.303277244624</v>
          </cell>
          <cell r="V37">
            <v>43852.310184726652</v>
          </cell>
          <cell r="W37">
            <v>40720.242907545588</v>
          </cell>
        </row>
        <row r="38">
          <cell r="B38">
            <v>0</v>
          </cell>
          <cell r="C38">
            <v>4216.0816903457498</v>
          </cell>
          <cell r="D38">
            <v>8129.2336930432102</v>
          </cell>
          <cell r="E38">
            <v>11761.127894371763</v>
          </cell>
          <cell r="F38">
            <v>15131.888674879316</v>
          </cell>
          <cell r="G38">
            <v>18260.203442152659</v>
          </cell>
          <cell r="H38">
            <v>21163.425268267645</v>
          </cell>
          <cell r="I38">
            <v>23857.668195872215</v>
          </cell>
          <cell r="J38">
            <v>26357.89573657306</v>
          </cell>
          <cell r="K38">
            <v>28678.003047891598</v>
          </cell>
          <cell r="L38">
            <v>30830.893240321722</v>
          </cell>
          <cell r="M38">
            <v>32828.548233769463</v>
          </cell>
          <cell r="N38">
            <v>34682.094552706214</v>
          </cell>
          <cell r="O38">
            <v>36401.864421557555</v>
          </cell>
          <cell r="P38">
            <v>37997.452496027079</v>
          </cell>
          <cell r="Q38">
            <v>39477.768542075755</v>
          </cell>
          <cell r="R38">
            <v>40851.086352011625</v>
          </cell>
          <cell r="S38">
            <v>42125.089166469777</v>
          </cell>
          <cell r="T38">
            <v>43306.911851863093</v>
          </cell>
          <cell r="U38">
            <v>44403.180065058055</v>
          </cell>
          <cell r="V38">
            <v>45420.046620475128</v>
          </cell>
          <cell r="W38">
            <v>46363.225259442581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193044.84962524771</v>
          </cell>
          <cell r="C46">
            <v>179255.93179487289</v>
          </cell>
          <cell r="D46">
            <v>166451.93666666767</v>
          </cell>
          <cell r="E46">
            <v>154562.51261904853</v>
          </cell>
          <cell r="F46">
            <v>143522.33314625936</v>
          </cell>
          <cell r="G46">
            <v>133270.73792152654</v>
          </cell>
          <cell r="H46">
            <v>123751.39949856035</v>
          </cell>
          <cell r="I46">
            <v>114912.01382009177</v>
          </cell>
          <cell r="J46">
            <v>106704.01283294235</v>
          </cell>
          <cell r="K46">
            <v>99082.297630589324</v>
          </cell>
          <cell r="L46">
            <v>92004.990656975802</v>
          </cell>
          <cell r="M46">
            <v>85433.205610048972</v>
          </cell>
          <cell r="N46">
            <v>79330.833780759756</v>
          </cell>
          <cell r="O46">
            <v>73664.345653562617</v>
          </cell>
          <cell r="P46">
            <v>68402.606678308148</v>
          </cell>
          <cell r="Q46">
            <v>63516.706201286128</v>
          </cell>
          <cell r="R46">
            <v>58979.798615479973</v>
          </cell>
          <cell r="S46">
            <v>54766.955857231405</v>
          </cell>
          <cell r="T46">
            <v>50855.030438857735</v>
          </cell>
          <cell r="U46">
            <v>47222.528264653607</v>
          </cell>
          <cell r="V46">
            <v>43849.490531464064</v>
          </cell>
          <cell r="W46">
            <v>40717.384064930913</v>
          </cell>
        </row>
        <row r="47">
          <cell r="B47">
            <v>0</v>
          </cell>
          <cell r="C47">
            <v>7520.5004077539916</v>
          </cell>
          <cell r="D47">
            <v>14503.822214954127</v>
          </cell>
          <cell r="E47">
            <v>20988.335321639966</v>
          </cell>
          <cell r="F47">
            <v>27009.668920705393</v>
          </cell>
          <cell r="G47">
            <v>32600.907262694713</v>
          </cell>
          <cell r="H47">
            <v>37792.771437399075</v>
          </cell>
          <cell r="I47">
            <v>42613.788171053136</v>
          </cell>
          <cell r="J47">
            <v>47090.446566589046</v>
          </cell>
          <cell r="K47">
            <v>51247.343648158101</v>
          </cell>
          <cell r="L47">
            <v>55107.319509615088</v>
          </cell>
          <cell r="M47">
            <v>58691.582809539424</v>
          </cell>
          <cell r="N47">
            <v>62019.82730232631</v>
          </cell>
          <cell r="O47">
            <v>65110.340045628422</v>
          </cell>
          <cell r="P47">
            <v>67980.101878694666</v>
          </cell>
          <cell r="Q47">
            <v>70644.880723684764</v>
          </cell>
          <cell r="R47">
            <v>73119.318222604124</v>
          </cell>
          <cell r="S47">
            <v>75417.010185886393</v>
          </cell>
          <cell r="T47">
            <v>77550.581294648495</v>
          </cell>
          <cell r="U47">
            <v>79531.754467070466</v>
          </cell>
          <cell r="V47">
            <v>81371.4152700337</v>
          </cell>
          <cell r="W47">
            <v>83079.671729928144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2.3711181578794891</v>
          </cell>
          <cell r="D57">
            <v>4.5492767652293828</v>
          </cell>
          <cell r="E57">
            <v>6.5484857163973649</v>
          </cell>
          <cell r="F57">
            <v>8.3817539356943449</v>
          </cell>
          <cell r="G57">
            <v>10.061160814153912</v>
          </cell>
          <cell r="H57">
            <v>11.597922545021275</v>
          </cell>
          <cell r="I57">
            <v>13.002453722362867</v>
          </cell>
          <cell r="J57">
            <v>14.284424541158014</v>
          </cell>
          <cell r="K57">
            <v>15.452813913063597</v>
          </cell>
          <cell r="L57">
            <v>16.515958789598702</v>
          </cell>
          <cell r="M57">
            <v>17.481599963655423</v>
          </cell>
          <cell r="N57">
            <v>18.35692460088989</v>
          </cell>
          <cell r="O57">
            <v>19.148605734577778</v>
          </cell>
          <cell r="P57">
            <v>19.862838940832361</v>
          </cell>
          <cell r="Q57">
            <v>20.505376395588968</v>
          </cell>
          <cell r="R57">
            <v>21.081558500372036</v>
          </cell>
          <cell r="S57">
            <v>21.596343250501445</v>
          </cell>
          <cell r="T57">
            <v>22.054333506989078</v>
          </cell>
          <cell r="U57">
            <v>22.459802321857421</v>
          </cell>
          <cell r="V57">
            <v>22.816716455915579</v>
          </cell>
          <cell r="W57">
            <v>23.128758218095591</v>
          </cell>
        </row>
        <row r="58">
          <cell r="B58">
            <v>0</v>
          </cell>
          <cell r="C58">
            <v>8377.3332502306876</v>
          </cell>
          <cell r="D58">
            <v>16189.010371216264</v>
          </cell>
          <cell r="E58">
            <v>23475.545297998684</v>
          </cell>
          <cell r="F58">
            <v>30274.554284693113</v>
          </cell>
          <cell r="G58">
            <v>36620.962794140614</v>
          </cell>
          <cell r="H58">
            <v>42547.19761016938</v>
          </cell>
          <cell r="I58">
            <v>48083.365228064795</v>
          </cell>
          <cell r="J58">
            <v>53257.417503449629</v>
          </cell>
          <cell r="K58">
            <v>58095.305469762177</v>
          </cell>
          <cell r="L58">
            <v>62621.122169507478</v>
          </cell>
          <cell r="M58">
            <v>66857.235284087903</v>
          </cell>
          <cell r="N58">
            <v>70824.410290962303</v>
          </cell>
          <cell r="O58">
            <v>74541.924824830159</v>
          </cell>
          <cell r="P58">
            <v>78027.674871201831</v>
          </cell>
          <cell r="Q58">
            <v>81298.273375833713</v>
          </cell>
          <cell r="R58">
            <v>84369.141811829933</v>
          </cell>
          <cell r="S58">
            <v>87254.595207512597</v>
          </cell>
          <cell r="T58">
            <v>89967.921102226523</v>
          </cell>
          <cell r="U58">
            <v>92521.45286387518</v>
          </cell>
          <cell r="V58">
            <v>94926.637770999208</v>
          </cell>
          <cell r="W58">
            <v>97194.100233436096</v>
          </cell>
        </row>
        <row r="59">
          <cell r="B59">
            <v>0</v>
          </cell>
          <cell r="C59">
            <v>19728.294782679888</v>
          </cell>
          <cell r="D59">
            <v>38028.699547170421</v>
          </cell>
          <cell r="E59">
            <v>55002.798179227255</v>
          </cell>
          <cell r="F59">
            <v>70744.918377833557</v>
          </cell>
          <cell r="G59">
            <v>85342.650074417761</v>
          </cell>
          <cell r="H59">
            <v>98877.326822719333</v>
          </cell>
          <cell r="I59">
            <v>111424.47280416729</v>
          </cell>
          <cell r="J59">
            <v>123054.21790471509</v>
          </cell>
          <cell r="K59">
            <v>133831.68314365079</v>
          </cell>
          <cell r="L59">
            <v>143817.33857200565</v>
          </cell>
          <cell r="M59">
            <v>153067.33560692464</v>
          </cell>
          <cell r="N59">
            <v>161633.81562790732</v>
          </cell>
          <cell r="O59">
            <v>169565.19653040491</v>
          </cell>
          <cell r="P59">
            <v>176906.43881115215</v>
          </cell>
          <cell r="Q59">
            <v>183699.29264715771</v>
          </cell>
          <cell r="R59">
            <v>189982.52732585181</v>
          </cell>
          <cell r="S59">
            <v>195792.14428692815</v>
          </cell>
          <cell r="T59">
            <v>201161.57494637527</v>
          </cell>
          <cell r="U59">
            <v>206121.86438958929</v>
          </cell>
          <cell r="V59">
            <v>210701.84194282326</v>
          </cell>
          <cell r="W59">
            <v>214928.27956013926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12">
        <row r="6">
          <cell r="C6">
            <v>53422.658773568655</v>
          </cell>
          <cell r="D6">
            <v>49606.841021754401</v>
          </cell>
          <cell r="E6">
            <v>46063.580795312148</v>
          </cell>
          <cell r="F6">
            <v>42773.40971263581</v>
          </cell>
          <cell r="G6">
            <v>39718.249990642304</v>
          </cell>
          <cell r="H6">
            <v>36881.315116306694</v>
          </cell>
          <cell r="I6">
            <v>34247.017613087679</v>
          </cell>
          <cell r="J6">
            <v>31800.883395465647</v>
          </cell>
          <cell r="K6">
            <v>29529.472241013689</v>
          </cell>
          <cell r="L6">
            <v>27420.303943035036</v>
          </cell>
          <cell r="M6">
            <v>25461.789738012103</v>
          </cell>
          <cell r="N6">
            <v>23643.168631094919</v>
          </cell>
          <cell r="O6">
            <v>21954.448269768996</v>
          </cell>
          <cell r="P6">
            <v>20386.350040832633</v>
          </cell>
          <cell r="Q6">
            <v>18930.258089018709</v>
          </cell>
          <cell r="R6">
            <v>17578.171977143553</v>
          </cell>
          <cell r="S6">
            <v>16322.662727673704</v>
          </cell>
          <cell r="T6">
            <v>15156.832004180838</v>
          </cell>
          <cell r="U6">
            <v>14074.274208407032</v>
          </cell>
          <cell r="V6">
            <v>13069.041284682531</v>
          </cell>
          <cell r="W6">
            <v>12135.610038313689</v>
          </cell>
        </row>
        <row r="7">
          <cell r="C7">
            <v>2303.7943778209346</v>
          </cell>
          <cell r="D7">
            <v>4442.0588246452171</v>
          </cell>
          <cell r="E7">
            <v>6426.6355137119326</v>
          </cell>
          <cell r="F7">
            <v>8268.5210143877448</v>
          </cell>
          <cell r="G7">
            <v>9977.926690611137</v>
          </cell>
          <cell r="H7">
            <v>11564.334785095243</v>
          </cell>
          <cell r="I7">
            <v>13036.550497450238</v>
          </cell>
          <cell r="J7">
            <v>14402.750342374804</v>
          </cell>
          <cell r="K7">
            <v>15670.527053626944</v>
          </cell>
          <cell r="L7">
            <v>16846.931280505101</v>
          </cell>
          <cell r="M7">
            <v>17938.510305946947</v>
          </cell>
          <cell r="N7">
            <v>18951.343998988359</v>
          </cell>
          <cell r="O7">
            <v>19891.078199129213</v>
          </cell>
          <cell r="P7">
            <v>20762.955716042219</v>
          </cell>
          <cell r="Q7">
            <v>21571.845114958342</v>
          </cell>
          <cell r="R7">
            <v>22322.267445895712</v>
          </cell>
          <cell r="S7">
            <v>23018.421063601356</v>
          </cell>
          <cell r="T7">
            <v>23664.204674584256</v>
          </cell>
          <cell r="U7">
            <v>24263.238737877095</v>
          </cell>
          <cell r="V7">
            <v>24818.885337118365</v>
          </cell>
          <cell r="W7">
            <v>25334.266633147243</v>
          </cell>
        </row>
        <row r="8">
          <cell r="C8">
            <v>0.13669082411214159</v>
          </cell>
          <cell r="D8">
            <v>0.26225786685786368</v>
          </cell>
          <cell r="E8">
            <v>0.37750877419852208</v>
          </cell>
          <cell r="F8">
            <v>0.48319348791958278</v>
          </cell>
          <cell r="G8">
            <v>0.5800083638351442</v>
          </cell>
          <cell r="H8">
            <v>0.66859999591311725</v>
          </cell>
          <cell r="I8">
            <v>0.74956876732757682</v>
          </cell>
          <cell r="J8">
            <v>0.82347214794423007</v>
          </cell>
          <cell r="K8">
            <v>0.89082775635156053</v>
          </cell>
          <cell r="L8">
            <v>0.95211620325635216</v>
          </cell>
          <cell r="M8">
            <v>1.007783731860862</v>
          </cell>
          <cell r="N8">
            <v>1.0582446697232939</v>
          </cell>
          <cell r="O8">
            <v>1.1038837055672983</v>
          </cell>
          <cell r="P8">
            <v>1.1450580035442945</v>
          </cell>
          <cell r="Q8">
            <v>1.1820991665591922</v>
          </cell>
          <cell r="R8">
            <v>1.2153150594406759</v>
          </cell>
          <cell r="S8">
            <v>1.2449915019670497</v>
          </cell>
          <cell r="T8">
            <v>1.2713938410434844</v>
          </cell>
          <cell r="U8">
            <v>1.2947684106624413</v>
          </cell>
          <cell r="V8">
            <v>1.3153438876624199</v>
          </cell>
          <cell r="W8">
            <v>1.3333325507275857</v>
          </cell>
        </row>
        <row r="9">
          <cell r="C9">
            <v>553.82870488544529</v>
          </cell>
          <cell r="D9">
            <v>1070.2616667447064</v>
          </cell>
          <cell r="E9">
            <v>1551.9772773170021</v>
          </cell>
          <cell r="F9">
            <v>2001.4623615473315</v>
          </cell>
          <cell r="G9">
            <v>2421.0258551405332</v>
          </cell>
          <cell r="H9">
            <v>2812.8115051763443</v>
          </cell>
          <cell r="I9">
            <v>3178.8096635715983</v>
          </cell>
          <cell r="J9">
            <v>3520.8682381910412</v>
          </cell>
          <cell r="K9">
            <v>3840.7028617796368</v>
          </cell>
          <cell r="L9">
            <v>4139.9063345912073</v>
          </cell>
          <cell r="M9">
            <v>4419.9573925972527</v>
          </cell>
          <cell r="N9">
            <v>4682.2288494538425</v>
          </cell>
          <cell r="O9">
            <v>4927.9951569632349</v>
          </cell>
          <cell r="P9">
            <v>5158.439425571416</v>
          </cell>
          <cell r="Q9">
            <v>5374.6599434755672</v>
          </cell>
          <cell r="R9">
            <v>5577.6762301601811</v>
          </cell>
          <cell r="S9">
            <v>5768.4346576220751</v>
          </cell>
          <cell r="T9">
            <v>5947.8136701688391</v>
          </cell>
          <cell r="U9">
            <v>6116.6286314691761</v>
          </cell>
          <cell r="V9">
            <v>6275.6363254851494</v>
          </cell>
          <cell r="W9">
            <v>6425.5391360141693</v>
          </cell>
        </row>
        <row r="10">
          <cell r="C10">
            <v>1251.5814529008542</v>
          </cell>
          <cell r="D10">
            <v>2412.576228988818</v>
          </cell>
          <cell r="E10">
            <v>3489.4289048847245</v>
          </cell>
          <cell r="F10">
            <v>4488.1237179412019</v>
          </cell>
          <cell r="G10">
            <v>5414.2174552421948</v>
          </cell>
          <cell r="H10">
            <v>6272.869993425812</v>
          </cell>
          <cell r="I10">
            <v>7068.8726571231637</v>
          </cell>
          <cell r="J10">
            <v>7806.6745518205707</v>
          </cell>
          <cell r="K10">
            <v>8490.4070158233862</v>
          </cell>
          <cell r="L10">
            <v>9123.9063256654081</v>
          </cell>
          <cell r="M10">
            <v>9710.7347797118491</v>
          </cell>
          <cell r="N10">
            <v>10254.20027579317</v>
          </cell>
          <cell r="O10">
            <v>10757.374490433</v>
          </cell>
          <cell r="P10">
            <v>11223.109759550198</v>
          </cell>
          <cell r="Q10">
            <v>11654.054753380833</v>
          </cell>
          <cell r="R10">
            <v>12052.669031741123</v>
          </cell>
          <cell r="S10">
            <v>12421.236559600906</v>
          </cell>
          <cell r="T10">
            <v>12761.878257225029</v>
          </cell>
          <cell r="U10">
            <v>13076.563653836041</v>
          </cell>
          <cell r="V10">
            <v>13367.121708826297</v>
          </cell>
          <cell r="W10">
            <v>13635.25085997418</v>
          </cell>
        </row>
        <row r="15">
          <cell r="C15">
            <v>53422.571428571428</v>
          </cell>
          <cell r="D15">
            <v>49606.673469387752</v>
          </cell>
          <cell r="E15">
            <v>46063.339650145768</v>
          </cell>
          <cell r="F15">
            <v>42773.101103706787</v>
          </cell>
          <cell r="G15">
            <v>39717.879596299157</v>
          </cell>
          <cell r="H15">
            <v>36880.888196563501</v>
          </cell>
          <cell r="I15">
            <v>34246.53903966611</v>
          </cell>
          <cell r="J15">
            <v>31800.357679689958</v>
          </cell>
          <cell r="K15">
            <v>29528.903559712104</v>
          </cell>
          <cell r="L15">
            <v>27419.696162589811</v>
          </cell>
          <cell r="M15">
            <v>25461.146436690538</v>
          </cell>
          <cell r="N15">
            <v>23642.493119784071</v>
          </cell>
          <cell r="O15">
            <v>21953.743611228067</v>
          </cell>
          <cell r="P15">
            <v>20385.619067568918</v>
          </cell>
          <cell r="Q15">
            <v>18929.503419885423</v>
          </cell>
          <cell r="R15">
            <v>17577.396032750748</v>
          </cell>
          <cell r="S15">
            <v>16321.867744697123</v>
          </cell>
          <cell r="T15">
            <v>15156.02004864733</v>
          </cell>
          <cell r="U15">
            <v>14073.447188029662</v>
          </cell>
          <cell r="V15">
            <v>13068.200960313257</v>
          </cell>
          <cell r="W15">
            <v>12134.758034576596</v>
          </cell>
        </row>
        <row r="16">
          <cell r="C16">
            <v>4109.4285714285716</v>
          </cell>
          <cell r="D16">
            <v>7925.3265306122448</v>
          </cell>
          <cell r="E16">
            <v>11468.660349854228</v>
          </cell>
          <cell r="F16">
            <v>14758.898896293213</v>
          </cell>
          <cell r="G16">
            <v>17814.120403700839</v>
          </cell>
          <cell r="H16">
            <v>20651.111803436492</v>
          </cell>
          <cell r="I16">
            <v>23285.460960333883</v>
          </cell>
          <cell r="J16">
            <v>25731.642320310035</v>
          </cell>
          <cell r="K16">
            <v>28003.096440287889</v>
          </cell>
          <cell r="L16">
            <v>30112.303837410182</v>
          </cell>
          <cell r="M16">
            <v>32070.853563309451</v>
          </cell>
          <cell r="N16">
            <v>33889.506880215915</v>
          </cell>
          <cell r="O16">
            <v>35578.256388771923</v>
          </cell>
          <cell r="P16">
            <v>37146.380932431071</v>
          </cell>
          <cell r="Q16">
            <v>38602.496580114566</v>
          </cell>
          <cell r="R16">
            <v>39954.603967249241</v>
          </cell>
          <cell r="S16">
            <v>41210.132255302866</v>
          </cell>
          <cell r="T16">
            <v>42375.97995135266</v>
          </cell>
          <cell r="U16">
            <v>43458.55281197033</v>
          </cell>
          <cell r="V16">
            <v>44463.799039686739</v>
          </cell>
          <cell r="W16">
            <v>45397.241965423404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3">
        <row r="6">
          <cell r="C6">
            <v>4109.4285714285716</v>
          </cell>
          <cell r="D6">
            <v>3815.9041981120467</v>
          </cell>
          <cell r="E6">
            <v>3543.3457872681715</v>
          </cell>
          <cell r="F6">
            <v>3290.2557710937249</v>
          </cell>
          <cell r="G6">
            <v>3055.2435509025577</v>
          </cell>
          <cell r="H6">
            <v>2837.0178564744501</v>
          </cell>
          <cell r="I6">
            <v>2634.3796511647638</v>
          </cell>
          <cell r="J6">
            <v>2446.2155437919769</v>
          </cell>
          <cell r="K6">
            <v>2271.491671104689</v>
          </cell>
          <cell r="L6">
            <v>2109.2480172152636</v>
          </cell>
          <cell r="M6">
            <v>1958.5931387882169</v>
          </cell>
          <cell r="N6">
            <v>1818.6992670008644</v>
          </cell>
          <cell r="O6">
            <v>1688.7977593639228</v>
          </cell>
          <cell r="P6">
            <v>1568.1748764120712</v>
          </cell>
          <cell r="Q6">
            <v>1456.1678600594737</v>
          </cell>
          <cell r="R6">
            <v>1352.161292072765</v>
          </cell>
          <cell r="S6">
            <v>1255.583712653111</v>
          </cell>
          <cell r="T6">
            <v>1165.9044805481217</v>
          </cell>
          <cell r="U6">
            <v>1082.6308574414884</v>
          </cell>
          <cell r="V6">
            <v>1005.3053006005023</v>
          </cell>
          <cell r="W6">
            <v>933.5029489058951</v>
          </cell>
        </row>
        <row r="7">
          <cell r="C7">
            <v>0</v>
          </cell>
          <cell r="D7">
            <v>164.55674127292392</v>
          </cell>
          <cell r="E7">
            <v>317.28991604608694</v>
          </cell>
          <cell r="F7">
            <v>459.04539383656663</v>
          </cell>
          <cell r="G7">
            <v>590.6086438848389</v>
          </cell>
          <cell r="H7">
            <v>712.70904932936696</v>
          </cell>
          <cell r="I7">
            <v>826.02391322108883</v>
          </cell>
          <cell r="J7">
            <v>931.18217838930275</v>
          </cell>
          <cell r="K7">
            <v>1028.7678815982003</v>
          </cell>
          <cell r="L7">
            <v>1119.3233609733531</v>
          </cell>
          <cell r="M7">
            <v>1203.352234321793</v>
          </cell>
          <cell r="N7">
            <v>1281.3221647104963</v>
          </cell>
          <cell r="O7">
            <v>1353.6674284991684</v>
          </cell>
          <cell r="P7">
            <v>1420.7912999378009</v>
          </cell>
          <cell r="Q7">
            <v>1483.0682654315872</v>
          </cell>
          <cell r="R7">
            <v>1540.8460796398815</v>
          </cell>
          <cell r="S7">
            <v>1594.4476747068366</v>
          </cell>
          <cell r="T7">
            <v>1644.1729331143827</v>
          </cell>
          <cell r="U7">
            <v>1690.3003338988754</v>
          </cell>
          <cell r="V7">
            <v>1733.0884812769352</v>
          </cell>
          <cell r="W7">
            <v>1772.7775240798833</v>
          </cell>
        </row>
        <row r="8">
          <cell r="C8">
            <v>0</v>
          </cell>
          <cell r="D8">
            <v>9.7636302937243995E-3</v>
          </cell>
          <cell r="E8">
            <v>1.8732704775561691E-2</v>
          </cell>
          <cell r="F8">
            <v>2.6964912442751576E-2</v>
          </cell>
          <cell r="G8">
            <v>3.4513820565684486E-2</v>
          </cell>
          <cell r="H8">
            <v>4.1429168845367445E-2</v>
          </cell>
          <cell r="I8">
            <v>4.7757142565222663E-2</v>
          </cell>
          <cell r="J8">
            <v>5.3540626237684061E-2</v>
          </cell>
          <cell r="K8">
            <v>5.8819439138873574E-2</v>
          </cell>
          <cell r="L8">
            <v>6.363055402511146E-2</v>
          </cell>
          <cell r="M8">
            <v>6.8008300232596589E-2</v>
          </cell>
          <cell r="N8">
            <v>7.1984552275775854E-2</v>
          </cell>
          <cell r="O8">
            <v>7.558890498023528E-2</v>
          </cell>
          <cell r="P8">
            <v>7.8848836111949885E-2</v>
          </cell>
          <cell r="Q8">
            <v>8.1789857396021043E-2</v>
          </cell>
          <cell r="R8">
            <v>8.4435654754228012E-2</v>
          </cell>
          <cell r="S8">
            <v>8.6808218531476841E-2</v>
          </cell>
          <cell r="T8">
            <v>8.8927964426217837E-2</v>
          </cell>
          <cell r="U8">
            <v>9.0813845788820319E-2</v>
          </cell>
          <cell r="V8">
            <v>9.2483457904460095E-2</v>
          </cell>
          <cell r="W8">
            <v>9.395313483303E-2</v>
          </cell>
        </row>
        <row r="9">
          <cell r="C9">
            <v>0</v>
          </cell>
          <cell r="D9">
            <v>39.559193206103238</v>
          </cell>
          <cell r="E9">
            <v>76.447261910336167</v>
          </cell>
          <cell r="F9">
            <v>110.85551980835729</v>
          </cell>
          <cell r="G9">
            <v>142.96159725338083</v>
          </cell>
          <cell r="H9">
            <v>172.9304182243238</v>
          </cell>
          <cell r="I9">
            <v>200.91510751259602</v>
          </cell>
          <cell r="J9">
            <v>227.05783311225701</v>
          </cell>
          <cell r="K9">
            <v>251.49058844221722</v>
          </cell>
          <cell r="L9">
            <v>274.33591869854547</v>
          </cell>
          <cell r="M9">
            <v>295.70759532794335</v>
          </cell>
          <cell r="N9">
            <v>315.71124232837519</v>
          </cell>
          <cell r="O9">
            <v>334.44491781813161</v>
          </cell>
          <cell r="P9">
            <v>351.9996540688025</v>
          </cell>
          <cell r="Q9">
            <v>368.45995896938683</v>
          </cell>
          <cell r="R9">
            <v>383.9042816768262</v>
          </cell>
          <cell r="S9">
            <v>398.40544501144149</v>
          </cell>
          <cell r="T9">
            <v>412.03104697300535</v>
          </cell>
          <cell r="U9">
            <v>424.8438335834885</v>
          </cell>
          <cell r="V9">
            <v>436.90204510494112</v>
          </cell>
          <cell r="W9">
            <v>448.25973753465354</v>
          </cell>
        </row>
        <row r="10">
          <cell r="C10">
            <v>0</v>
          </cell>
          <cell r="D10">
            <v>89.398675207203866</v>
          </cell>
          <cell r="E10">
            <v>172.3268734992013</v>
          </cell>
          <cell r="F10">
            <v>249.24492177748033</v>
          </cell>
          <cell r="G10">
            <v>320.58026556722871</v>
          </cell>
          <cell r="H10">
            <v>386.72981823158534</v>
          </cell>
          <cell r="I10">
            <v>448.06214238755803</v>
          </cell>
          <cell r="J10">
            <v>504.9194755087974</v>
          </cell>
          <cell r="K10">
            <v>557.61961084432653</v>
          </cell>
          <cell r="L10">
            <v>606.4576439873847</v>
          </cell>
          <cell r="M10">
            <v>651.70759469038626</v>
          </cell>
          <cell r="N10">
            <v>693.62391283656063</v>
          </cell>
          <cell r="O10">
            <v>732.44287684236929</v>
          </cell>
          <cell r="P10">
            <v>768.38389217378574</v>
          </cell>
          <cell r="Q10">
            <v>801.6506971107284</v>
          </cell>
          <cell r="R10">
            <v>832.43248238434524</v>
          </cell>
          <cell r="S10">
            <v>860.90493083865169</v>
          </cell>
          <cell r="T10">
            <v>887.23118282863618</v>
          </cell>
          <cell r="U10">
            <v>911.56273265893071</v>
          </cell>
          <cell r="V10">
            <v>934.04026098828865</v>
          </cell>
          <cell r="W10">
            <v>954.79440777330694</v>
          </cell>
        </row>
        <row r="15">
          <cell r="C15">
            <v>4109.4285714285716</v>
          </cell>
          <cell r="D15">
            <v>3815.8979591836733</v>
          </cell>
          <cell r="E15">
            <v>3543.3338192419824</v>
          </cell>
          <cell r="F15">
            <v>3290.2385464389836</v>
          </cell>
          <cell r="G15">
            <v>3055.2215074076275</v>
          </cell>
          <cell r="H15">
            <v>2836.9913997356539</v>
          </cell>
          <cell r="I15">
            <v>2634.3491568973927</v>
          </cell>
          <cell r="J15">
            <v>2446.1813599761508</v>
          </cell>
          <cell r="K15">
            <v>2271.4541199778541</v>
          </cell>
          <cell r="L15">
            <v>2109.2073971222931</v>
          </cell>
          <cell r="M15">
            <v>1958.5497258992723</v>
          </cell>
          <cell r="N15">
            <v>1818.6533169064671</v>
          </cell>
          <cell r="O15">
            <v>1688.7495085560051</v>
          </cell>
          <cell r="P15">
            <v>1568.1245436591475</v>
          </cell>
          <cell r="Q15">
            <v>1456.1156476834942</v>
          </cell>
          <cell r="R15">
            <v>1352.107387134673</v>
          </cell>
          <cell r="S15">
            <v>1255.5282880536249</v>
          </cell>
          <cell r="T15">
            <v>1165.8476960497944</v>
          </cell>
          <cell r="U15">
            <v>1082.5728606176665</v>
          </cell>
          <cell r="V15">
            <v>1005.2462277164044</v>
          </cell>
          <cell r="W15">
            <v>933.44292573666121</v>
          </cell>
        </row>
        <row r="16">
          <cell r="C16">
            <v>0</v>
          </cell>
          <cell r="D16">
            <v>293.53061224489795</v>
          </cell>
          <cell r="E16">
            <v>566.09475218658895</v>
          </cell>
          <cell r="F16">
            <v>819.19002498958776</v>
          </cell>
          <cell r="G16">
            <v>1054.2070640209438</v>
          </cell>
          <cell r="H16">
            <v>1272.437171692917</v>
          </cell>
          <cell r="I16">
            <v>1475.0794145311779</v>
          </cell>
          <cell r="J16">
            <v>1663.2472114524203</v>
          </cell>
          <cell r="K16">
            <v>1837.9744514507167</v>
          </cell>
          <cell r="L16">
            <v>2000.2211743062778</v>
          </cell>
          <cell r="M16">
            <v>2150.8788455292988</v>
          </cell>
          <cell r="N16">
            <v>2290.7752545221038</v>
          </cell>
          <cell r="O16">
            <v>2420.6790628725653</v>
          </cell>
          <cell r="P16">
            <v>2541.3040277694231</v>
          </cell>
          <cell r="Q16">
            <v>2653.3129237450767</v>
          </cell>
          <cell r="R16">
            <v>2757.3211842938977</v>
          </cell>
          <cell r="S16">
            <v>2853.900283374946</v>
          </cell>
          <cell r="T16">
            <v>2943.580875378776</v>
          </cell>
          <cell r="U16">
            <v>3026.8557108109044</v>
          </cell>
          <cell r="V16">
            <v>3104.1823437121666</v>
          </cell>
          <cell r="W16">
            <v>3175.9856456919101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4">
        <row r="6">
          <cell r="C6">
            <v>8.734499722538866E-2</v>
          </cell>
          <cell r="D6">
            <v>8.6446297793317431E-2</v>
          </cell>
          <cell r="E6">
            <v>8.556082591329256E-2</v>
          </cell>
          <cell r="F6">
            <v>8.4688417386447487E-2</v>
          </cell>
          <cell r="G6">
            <v>8.3828909055543369E-2</v>
          </cell>
          <cell r="H6">
            <v>8.2982138836604921E-2</v>
          </cell>
          <cell r="I6">
            <v>8.2147945749035278E-2</v>
          </cell>
          <cell r="J6">
            <v>8.1326169944234222E-2</v>
          </cell>
          <cell r="K6">
            <v>8.0516652732749647E-2</v>
          </cell>
          <cell r="L6">
            <v>7.9719236609986505E-2</v>
          </cell>
          <cell r="M6">
            <v>7.8933765280502499E-2</v>
          </cell>
          <cell r="N6">
            <v>7.816008368091841E-2</v>
          </cell>
          <cell r="O6">
            <v>7.7398038001470507E-2</v>
          </cell>
          <cell r="P6">
            <v>7.6647475706235119E-2</v>
          </cell>
          <cell r="Q6">
            <v>7.5908245552053152E-2</v>
          </cell>
          <cell r="R6">
            <v>7.5180197606184052E-2</v>
          </cell>
          <cell r="S6">
            <v>7.4463183262718974E-2</v>
          </cell>
          <cell r="T6">
            <v>7.3757055257781312E-2</v>
          </cell>
          <cell r="U6">
            <v>7.306166768354562E-2</v>
          </cell>
          <cell r="V6">
            <v>7.2376876001103291E-2</v>
          </cell>
          <cell r="W6">
            <v>7.1702537052204945E-2</v>
          </cell>
        </row>
        <row r="7">
          <cell r="C7">
            <v>2303.7943778209346</v>
          </cell>
          <cell r="D7">
            <v>2302.8211880972067</v>
          </cell>
          <cell r="E7">
            <v>2301.8666051128021</v>
          </cell>
          <cell r="F7">
            <v>2300.930894512378</v>
          </cell>
          <cell r="G7">
            <v>2300.0143201082305</v>
          </cell>
          <cell r="H7">
            <v>2299.1171438134738</v>
          </cell>
          <cell r="I7">
            <v>2298.2396255760837</v>
          </cell>
          <cell r="J7">
            <v>2297.3820233138686</v>
          </cell>
          <cell r="K7">
            <v>2296.5445928503391</v>
          </cell>
          <cell r="L7">
            <v>2295.7275878515102</v>
          </cell>
          <cell r="M7">
            <v>2294.9312597636404</v>
          </cell>
          <cell r="N7">
            <v>2294.1558577519068</v>
          </cell>
          <cell r="O7">
            <v>2293.4016286400233</v>
          </cell>
          <cell r="P7">
            <v>2292.6688168508085</v>
          </cell>
          <cell r="Q7">
            <v>2291.9576643477085</v>
          </cell>
          <cell r="R7">
            <v>2291.2684105772537</v>
          </cell>
          <cell r="S7">
            <v>2290.6012924124811</v>
          </cell>
          <cell r="T7">
            <v>2289.9565440972824</v>
          </cell>
          <cell r="U7">
            <v>2289.3343971917111</v>
          </cell>
          <cell r="V7">
            <v>2288.7350805182059</v>
          </cell>
          <cell r="W7">
            <v>2288.1588201087602</v>
          </cell>
        </row>
        <row r="8">
          <cell r="C8">
            <v>0.13669082411214159</v>
          </cell>
          <cell r="D8">
            <v>0.13533067303944649</v>
          </cell>
          <cell r="E8">
            <v>0.13398361211622009</v>
          </cell>
          <cell r="F8">
            <v>0.13264962616381226</v>
          </cell>
          <cell r="G8">
            <v>0.13132869648124593</v>
          </cell>
          <cell r="H8">
            <v>0.13002080092334045</v>
          </cell>
          <cell r="I8">
            <v>0.12872591397968222</v>
          </cell>
          <cell r="J8">
            <v>0.12744400685433729</v>
          </cell>
          <cell r="K8">
            <v>0.12617504754620398</v>
          </cell>
          <cell r="L8">
            <v>0.12491900092990303</v>
          </cell>
          <cell r="M8">
            <v>0.12367582883710641</v>
          </cell>
          <cell r="N8">
            <v>0.12244549013820767</v>
          </cell>
          <cell r="O8">
            <v>0.12122794082423974</v>
          </cell>
          <cell r="P8">
            <v>0.12002313408894617</v>
          </cell>
          <cell r="Q8">
            <v>0.11883102041091853</v>
          </cell>
          <cell r="R8">
            <v>0.11765154763571156</v>
          </cell>
          <cell r="S8">
            <v>0.11648466105785066</v>
          </cell>
          <cell r="T8">
            <v>0.11533030350265255</v>
          </cell>
          <cell r="U8">
            <v>0.11418841540777724</v>
          </cell>
          <cell r="V8">
            <v>0.11305893490443862</v>
          </cell>
          <cell r="W8">
            <v>0.11194179789819571</v>
          </cell>
        </row>
        <row r="9">
          <cell r="C9">
            <v>553.82870488544529</v>
          </cell>
          <cell r="D9">
            <v>555.99215506536427</v>
          </cell>
          <cell r="E9">
            <v>558.16287248263188</v>
          </cell>
          <cell r="F9">
            <v>560.34060403868671</v>
          </cell>
          <cell r="G9">
            <v>562.52509084658254</v>
          </cell>
          <cell r="H9">
            <v>564.71606826013499</v>
          </cell>
          <cell r="I9">
            <v>566.91326590784979</v>
          </cell>
          <cell r="J9">
            <v>569.11640773169984</v>
          </cell>
          <cell r="K9">
            <v>571.32521203081308</v>
          </cell>
          <cell r="L9">
            <v>573.53939151011582</v>
          </cell>
          <cell r="M9">
            <v>575.75865333398826</v>
          </cell>
          <cell r="N9">
            <v>577.98269918496453</v>
          </cell>
          <cell r="O9">
            <v>580.21122532752349</v>
          </cell>
          <cell r="P9">
            <v>582.44392267698322</v>
          </cell>
          <cell r="Q9">
            <v>584.68047687353828</v>
          </cell>
          <cell r="R9">
            <v>586.92056836143956</v>
          </cell>
          <cell r="S9">
            <v>589.16387247333603</v>
          </cell>
          <cell r="T9">
            <v>591.41005951976956</v>
          </cell>
          <cell r="U9">
            <v>593.65879488382518</v>
          </cell>
          <cell r="V9">
            <v>595.9097391209142</v>
          </cell>
          <cell r="W9">
            <v>598.16254806367272</v>
          </cell>
        </row>
        <row r="10">
          <cell r="C10">
            <v>1251.5814529008542</v>
          </cell>
          <cell r="D10">
            <v>1250.3934512951676</v>
          </cell>
          <cell r="E10">
            <v>1249.1795493951076</v>
          </cell>
          <cell r="F10">
            <v>1247.9397348339573</v>
          </cell>
          <cell r="G10">
            <v>1246.6740028682218</v>
          </cell>
          <cell r="H10">
            <v>1245.3823564152026</v>
          </cell>
          <cell r="I10">
            <v>1244.0648060849094</v>
          </cell>
          <cell r="J10">
            <v>1242.7213702062043</v>
          </cell>
          <cell r="K10">
            <v>1241.3520748471412</v>
          </cell>
          <cell r="L10">
            <v>1239.9569538294061</v>
          </cell>
          <cell r="M10">
            <v>1238.5360487368264</v>
          </cell>
          <cell r="N10">
            <v>1237.0894089178817</v>
          </cell>
          <cell r="O10">
            <v>1235.6170914822003</v>
          </cell>
          <cell r="P10">
            <v>1234.1191612909849</v>
          </cell>
          <cell r="Q10">
            <v>1232.595690941363</v>
          </cell>
          <cell r="R10">
            <v>1231.046760744636</v>
          </cell>
          <cell r="S10">
            <v>1229.4724586984344</v>
          </cell>
          <cell r="T10">
            <v>1227.8728804527593</v>
          </cell>
          <cell r="U10">
            <v>1226.2481292699438</v>
          </cell>
          <cell r="V10">
            <v>1224.5983159785455</v>
          </cell>
          <cell r="W10">
            <v>1222.9235589211894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4109.4285714285716</v>
          </cell>
          <cell r="D16">
            <v>4109.4285714285716</v>
          </cell>
          <cell r="E16">
            <v>4109.4285714285716</v>
          </cell>
          <cell r="F16">
            <v>4109.4285714285716</v>
          </cell>
          <cell r="G16">
            <v>4109.4285714285716</v>
          </cell>
          <cell r="H16">
            <v>4109.4285714285706</v>
          </cell>
          <cell r="I16">
            <v>4109.4285714285706</v>
          </cell>
          <cell r="J16">
            <v>4109.4285714285706</v>
          </cell>
          <cell r="K16">
            <v>4109.4285714285706</v>
          </cell>
          <cell r="L16">
            <v>4109.4285714285706</v>
          </cell>
          <cell r="M16">
            <v>4109.4285714285706</v>
          </cell>
          <cell r="N16">
            <v>4109.4285714285706</v>
          </cell>
          <cell r="O16">
            <v>4109.4285714285706</v>
          </cell>
          <cell r="P16">
            <v>4109.4285714285706</v>
          </cell>
          <cell r="Q16">
            <v>4109.4285714285706</v>
          </cell>
          <cell r="R16">
            <v>4109.4285714285706</v>
          </cell>
          <cell r="S16">
            <v>4109.4285714285706</v>
          </cell>
          <cell r="T16">
            <v>4109.4285714285706</v>
          </cell>
          <cell r="U16">
            <v>4109.4285714285706</v>
          </cell>
          <cell r="V16">
            <v>4109.4285714285706</v>
          </cell>
          <cell r="W16">
            <v>4109.4285714285716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5"/>
  <sheetViews>
    <sheetView workbookViewId="0">
      <selection activeCell="A2" sqref="A2"/>
    </sheetView>
  </sheetViews>
  <sheetFormatPr defaultColWidth="9.140625" defaultRowHeight="18.75" x14ac:dyDescent="0.3"/>
  <cols>
    <col min="1" max="1" width="5.5703125" style="89" customWidth="1"/>
    <col min="2" max="16384" width="9.140625" style="89"/>
  </cols>
  <sheetData>
    <row r="1" spans="1:11" ht="18" x14ac:dyDescent="0.35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11" ht="39" customHeight="1" x14ac:dyDescent="0.35">
      <c r="B3" s="140" t="str">
        <f>CONCATENATE("Marginal Market Shares (%) - ",State,", Single Family, ", SpaceHeat, ", ", TankSize,", ", StartWH, " is starting water heater")</f>
        <v>Marginal Market Shares (%) - Northwest, Single Family, Gas FAF, &gt;55 Gallons, Electric Resistance is starting water heater</v>
      </c>
      <c r="C3" s="141"/>
      <c r="D3" s="141"/>
      <c r="E3" s="141"/>
      <c r="F3" s="141"/>
      <c r="G3" s="141"/>
      <c r="H3" s="141"/>
      <c r="I3" s="141"/>
      <c r="J3" s="141"/>
      <c r="K3" s="141"/>
    </row>
    <row r="18" spans="2:16" ht="18" x14ac:dyDescent="0.35">
      <c r="M18" s="67"/>
    </row>
    <row r="21" spans="2:16" ht="36" customHeight="1" x14ac:dyDescent="0.3">
      <c r="B21" s="140" t="str">
        <f>CONCATENATE("Average Market Shares by Scenario (%) - ",State,", Single Family, ", SpaceHeat, ", ", TankSize,", ", StartWH, " is starting water heater")</f>
        <v>Average Market Shares by Scenario (%) - Northwest, Single Family, Gas FAF, &gt;55 Gallons, Electric Resistance is starting water heater</v>
      </c>
      <c r="C21" s="141"/>
      <c r="D21" s="141"/>
      <c r="E21" s="141"/>
      <c r="F21" s="141"/>
      <c r="G21" s="141"/>
      <c r="H21" s="141"/>
      <c r="I21" s="141"/>
      <c r="J21" s="141"/>
      <c r="K21" s="141"/>
    </row>
    <row r="29" spans="2:16" x14ac:dyDescent="0.3">
      <c r="P29" s="67"/>
    </row>
    <row r="39" spans="2:11" ht="36" customHeight="1" x14ac:dyDescent="0.3">
      <c r="B39" s="140" t="str">
        <f>CONCATENATE("BAU Average Market Shares (%) - ",State,", Single Family, ", SpaceHeat, ", ", TankSize,", ", StartWH, " is starting water heater")</f>
        <v>BAU Average Market Shares (%) - Northwest, Single Family, Gas FAF, &gt;55 Gallons, Electric Resistance is starting water heater</v>
      </c>
      <c r="C39" s="141"/>
      <c r="D39" s="141"/>
      <c r="E39" s="141"/>
      <c r="F39" s="141"/>
      <c r="G39" s="141"/>
      <c r="H39" s="141"/>
      <c r="I39" s="141"/>
      <c r="J39" s="141"/>
      <c r="K39" s="141"/>
    </row>
    <row r="57" spans="2:11" ht="38.25" customHeight="1" x14ac:dyDescent="0.3">
      <c r="B57" s="140" t="str">
        <f>CONCATENATE("BAU Marginal Market Shares, 2035 (%) - ",State,", Single Family, ", SpaceHeat, ", ", TankSize,", ", StartWH, " is starting water heater")</f>
        <v>BAU Marginal Market Shares, 2035 (%) - Northwest, Single Family, Gas FAF, &gt;55 Gallons, Electric Resistance is starting water heater</v>
      </c>
      <c r="C57" s="141"/>
      <c r="D57" s="141"/>
      <c r="E57" s="141"/>
      <c r="F57" s="141"/>
      <c r="G57" s="141"/>
      <c r="H57" s="141"/>
      <c r="I57" s="141"/>
      <c r="J57" s="141"/>
      <c r="K57" s="141"/>
    </row>
    <row r="75" spans="2:12" ht="40.5" customHeight="1" x14ac:dyDescent="0.3">
      <c r="B75" s="140" t="str">
        <f>CONCATENATE('Input Assumptions'!B$9," Change in Natural Gas Usage Least Cost vs BAU Case (Mcf/Yr) -  ",'Input Assumptions'!B$11," ",'Input Assumptions'!B$12,", ",'Input Assumptions'!B$10," Space Heat")</f>
        <v>Northwest Change in Natural Gas Usage Least Cost vs BAU Case (Mcf/Yr) -  Electric Resistance &gt;55 Gallons, Gas FAF Space Heat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00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19"/>
  <sheetViews>
    <sheetView workbookViewId="0">
      <selection activeCell="C15" sqref="C15"/>
    </sheetView>
  </sheetViews>
  <sheetFormatPr defaultColWidth="9.140625" defaultRowHeight="15.75" x14ac:dyDescent="0.25"/>
  <cols>
    <col min="1" max="1" width="20.7109375" style="3" customWidth="1"/>
    <col min="2" max="10" width="9.7109375" style="3" customWidth="1"/>
    <col min="11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ht="15.6" x14ac:dyDescent="0.3">
      <c r="A3" s="4" t="s">
        <v>80</v>
      </c>
      <c r="D3" s="4"/>
    </row>
    <row r="4" spans="1:23" x14ac:dyDescent="0.25">
      <c r="A4" s="16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ht="16.5" thickBot="1" x14ac:dyDescent="0.3">
      <c r="A5" s="26" t="s">
        <v>31</v>
      </c>
      <c r="B5" s="27">
        <f t="shared" ref="B5:W5" si="0">SUM(B6:B10)</f>
        <v>0</v>
      </c>
      <c r="C5" s="27">
        <f t="shared" si="0"/>
        <v>6290.2142857142862</v>
      </c>
      <c r="D5" s="27">
        <f t="shared" si="0"/>
        <v>6290.2142857142853</v>
      </c>
      <c r="E5" s="27">
        <f t="shared" si="0"/>
        <v>6290.2142857142853</v>
      </c>
      <c r="F5" s="27">
        <f t="shared" si="0"/>
        <v>6290.2142857142853</v>
      </c>
      <c r="G5" s="27">
        <f t="shared" si="0"/>
        <v>6290.2142857142853</v>
      </c>
      <c r="H5" s="27">
        <f t="shared" si="0"/>
        <v>6290.2142857142853</v>
      </c>
      <c r="I5" s="27">
        <f t="shared" si="0"/>
        <v>6290.2142857142853</v>
      </c>
      <c r="J5" s="27">
        <f t="shared" si="0"/>
        <v>6290.2142857142853</v>
      </c>
      <c r="K5" s="27">
        <f t="shared" si="0"/>
        <v>6290.2142857142853</v>
      </c>
      <c r="L5" s="27">
        <f t="shared" si="0"/>
        <v>6290.2142857142871</v>
      </c>
      <c r="M5" s="27">
        <f t="shared" si="0"/>
        <v>6290.2142857142862</v>
      </c>
      <c r="N5" s="27">
        <f t="shared" si="0"/>
        <v>6290.2142857142853</v>
      </c>
      <c r="O5" s="27">
        <f t="shared" si="0"/>
        <v>6290.2142857142862</v>
      </c>
      <c r="P5" s="27">
        <f t="shared" si="0"/>
        <v>6290.2142857142862</v>
      </c>
      <c r="Q5" s="27">
        <f t="shared" si="0"/>
        <v>6290.2142857142862</v>
      </c>
      <c r="R5" s="27">
        <f t="shared" si="0"/>
        <v>6290.2142857142862</v>
      </c>
      <c r="S5" s="27">
        <f t="shared" si="0"/>
        <v>6290.2142857142862</v>
      </c>
      <c r="T5" s="27">
        <f t="shared" si="0"/>
        <v>6290.2142857142862</v>
      </c>
      <c r="U5" s="27">
        <f t="shared" si="0"/>
        <v>6290.2142857142862</v>
      </c>
      <c r="V5" s="27">
        <f t="shared" si="0"/>
        <v>6290.2142857142862</v>
      </c>
      <c r="W5" s="27">
        <f t="shared" si="0"/>
        <v>6290.2142857142853</v>
      </c>
    </row>
    <row r="6" spans="1:23" ht="16.5" thickTop="1" x14ac:dyDescent="0.25">
      <c r="A6" s="3" t="s">
        <v>8</v>
      </c>
      <c r="B6" s="13">
        <v>0</v>
      </c>
      <c r="C6" s="13">
        <f>+'[2]Water Heaters Retired'!C6+'[3]Water Heaters Retired'!C6+'[4]Water Heaters Retired'!C6+'[5]Water Heaters Retired'!C6</f>
        <v>6290.2142857142862</v>
      </c>
      <c r="D6" s="13">
        <f>+'[2]Water Heaters Retired'!D6+'[3]Water Heaters Retired'!D6+'[4]Water Heaters Retired'!D6+'[5]Water Heaters Retired'!D6</f>
        <v>5840.9222158133289</v>
      </c>
      <c r="E6" s="13">
        <f>+'[2]Water Heaters Retired'!E6+'[3]Water Heaters Retired'!E6+'[4]Water Heaters Retired'!E6+'[5]Water Heaters Retired'!E6</f>
        <v>5423.7223427795489</v>
      </c>
      <c r="F6" s="13">
        <f>+'[2]Water Heaters Retired'!F6+'[3]Water Heaters Retired'!F6+'[4]Water Heaters Retired'!F6+'[5]Water Heaters Retired'!F6</f>
        <v>5036.3223682335556</v>
      </c>
      <c r="G6" s="13">
        <f>+'[2]Water Heaters Retired'!G6+'[3]Water Heaters Retired'!G6+'[4]Water Heaters Retired'!G6+'[5]Water Heaters Retired'!G6</f>
        <v>4676.5937293767847</v>
      </c>
      <c r="H6" s="13">
        <f>+'[2]Water Heaters Retired'!H6+'[3]Water Heaters Retired'!H6+'[4]Water Heaters Retired'!H6+'[5]Water Heaters Retired'!H6</f>
        <v>4342.5599035929908</v>
      </c>
      <c r="I6" s="13">
        <f>+'[2]Water Heaters Retired'!I6+'[3]Water Heaters Retired'!I6+'[4]Water Heaters Retired'!I6+'[5]Water Heaters Retired'!I6</f>
        <v>4032.3855484353489</v>
      </c>
      <c r="J6" s="13">
        <f>+'[2]Water Heaters Retired'!J6+'[3]Water Heaters Retired'!J6+'[4]Water Heaters Retired'!J6+'[5]Water Heaters Retired'!J6</f>
        <v>3744.3664173287693</v>
      </c>
      <c r="K6" s="13">
        <f>+'[2]Water Heaters Retired'!K6+'[3]Water Heaters Retired'!K6+'[4]Water Heaters Retired'!K6+'[5]Water Heaters Retired'!K6</f>
        <v>3476.9199955791914</v>
      </c>
      <c r="L6" s="13">
        <f>+'[2]Water Heaters Retired'!L6+'[3]Water Heaters Retired'!L6+'[4]Water Heaters Retired'!L6+'[5]Water Heaters Retired'!L6</f>
        <v>3228.5768052393596</v>
      </c>
      <c r="M6" s="13">
        <f>+'[2]Water Heaters Retired'!M6+'[3]Water Heaters Retired'!M6+'[4]Water Heaters Retired'!M6+'[5]Water Heaters Retired'!M6</f>
        <v>2997.9723310556165</v>
      </c>
      <c r="N6" s="13">
        <f>+'[2]Water Heaters Retired'!N6+'[3]Water Heaters Retired'!N6+'[4]Water Heaters Retired'!N6+'[5]Water Heaters Retired'!N6</f>
        <v>2783.8395231327859</v>
      </c>
      <c r="O6" s="13">
        <f>+'[2]Water Heaters Retired'!O6+'[3]Water Heaters Retired'!O6+'[4]Water Heaters Retired'!O6+'[5]Water Heaters Retired'!O6</f>
        <v>2585.0018351229946</v>
      </c>
      <c r="P6" s="13">
        <f>+'[2]Water Heaters Retired'!P6+'[3]Water Heaters Retired'!P6+'[4]Water Heaters Retired'!P6+'[5]Water Heaters Retired'!P6</f>
        <v>2400.3667596867213</v>
      </c>
      <c r="Q6" s="13">
        <f>+'[2]Water Heaters Retired'!Q6+'[3]Water Heaters Retired'!Q6+'[4]Water Heaters Retired'!Q6+'[5]Water Heaters Retired'!Q6</f>
        <v>2228.9198257066328</v>
      </c>
      <c r="R6" s="13">
        <f>+'[2]Water Heaters Retired'!R6+'[3]Water Heaters Retired'!R6+'[4]Water Heaters Retired'!R6+'[5]Water Heaters Retired'!R6</f>
        <v>2069.7190242718611</v>
      </c>
      <c r="S6" s="13">
        <f>+'[2]Water Heaters Retired'!S6+'[3]Water Heaters Retired'!S6+'[4]Water Heaters Retired'!S6+'[5]Water Heaters Retired'!S6</f>
        <v>1921.889632806259</v>
      </c>
      <c r="T6" s="13">
        <f>+'[2]Water Heaters Retired'!T6+'[3]Water Heaters Retired'!T6+'[4]Water Heaters Retired'!T6+'[5]Water Heaters Retired'!T6</f>
        <v>1784.6194089017863</v>
      </c>
      <c r="U6" s="13">
        <f>+'[2]Water Heaters Retired'!U6+'[3]Water Heaters Retired'!U6+'[4]Water Heaters Retired'!U6+'[5]Water Heaters Retired'!U6</f>
        <v>1657.154127449511</v>
      </c>
      <c r="V6" s="13">
        <f>+'[2]Water Heaters Retired'!V6+'[3]Water Heaters Retired'!V6+'[4]Water Heaters Retired'!V6+'[5]Water Heaters Retired'!V6</f>
        <v>1538.7934365469687</v>
      </c>
      <c r="W6" s="13">
        <f>+'[2]Water Heaters Retired'!W6+'[3]Water Heaters Retired'!W6+'[4]Water Heaters Retired'!W6+'[5]Water Heaters Retired'!W6</f>
        <v>1428.8870094121387</v>
      </c>
    </row>
    <row r="7" spans="1:23" x14ac:dyDescent="0.25">
      <c r="A7" s="3" t="s">
        <v>11</v>
      </c>
      <c r="B7" s="13">
        <v>0</v>
      </c>
      <c r="C7" s="13">
        <f>+'[2]Water Heaters Retired'!C7+'[3]Water Heaters Retired'!C7+'[4]Water Heaters Retired'!C7+'[5]Water Heaters Retired'!C7</f>
        <v>0</v>
      </c>
      <c r="D7" s="13">
        <f>+'[2]Water Heaters Retired'!D7+'[3]Water Heaters Retired'!D7+'[4]Water Heaters Retired'!D7+'[5]Water Heaters Retired'!D7</f>
        <v>242.39936676500474</v>
      </c>
      <c r="E7" s="13">
        <f>+'[2]Water Heaters Retired'!E7+'[3]Water Heaters Retired'!E7+'[4]Water Heaters Retired'!E7+'[5]Water Heaters Retired'!E7</f>
        <v>467.30463549614808</v>
      </c>
      <c r="F7" s="13">
        <f>+'[2]Water Heaters Retired'!F7+'[3]Water Heaters Retired'!F7+'[4]Water Heaters Retired'!F7+'[5]Water Heaters Retired'!F7</f>
        <v>675.96730446203424</v>
      </c>
      <c r="G7" s="13">
        <f>+'[2]Water Heaters Retired'!G7+'[3]Water Heaters Retired'!G7+'[4]Water Heaters Retired'!G7+'[5]Water Heaters Retired'!G7</f>
        <v>869.54951456174194</v>
      </c>
      <c r="H7" s="13">
        <f>+'[2]Water Heaters Retired'!H7+'[3]Water Heaters Retired'!H7+'[4]Water Heaters Retired'!H7+'[5]Water Heaters Retired'!H7</f>
        <v>1049.1304318127779</v>
      </c>
      <c r="I7" s="13">
        <f>+'[2]Water Heaters Retired'!I7+'[3]Water Heaters Retired'!I7+'[4]Water Heaters Retired'!I7+'[5]Water Heaters Retired'!I7</f>
        <v>1215.712173937327</v>
      </c>
      <c r="J7" s="13">
        <f>+'[2]Water Heaters Retired'!J7+'[3]Water Heaters Retired'!J7+'[4]Water Heaters Retired'!J7+'[5]Water Heaters Retired'!J7</f>
        <v>1370.2253136113059</v>
      </c>
      <c r="K7" s="13">
        <f>+'[2]Water Heaters Retired'!K7+'[3]Water Heaters Retired'!K7+'[4]Water Heaters Retired'!K7+'[5]Water Heaters Retired'!K7</f>
        <v>1513.5339886147044</v>
      </c>
      <c r="L7" s="13">
        <f>+'[2]Water Heaters Retired'!L7+'[3]Water Heaters Retired'!L7+'[4]Water Heaters Retired'!L7+'[5]Water Heaters Retired'!L7</f>
        <v>1646.4406469618032</v>
      </c>
      <c r="M7" s="13">
        <f>+'[2]Water Heaters Retired'!M7+'[3]Water Heaters Retired'!M7+'[4]Water Heaters Retired'!M7+'[5]Water Heaters Retired'!M7</f>
        <v>1769.6904530842489</v>
      </c>
      <c r="N7" s="13">
        <f>+'[2]Water Heaters Retired'!N7+'[3]Water Heaters Retired'!N7+'[4]Water Heaters Retired'!N7+'[5]Water Heaters Retired'!N7</f>
        <v>1883.97537927762</v>
      </c>
      <c r="O7" s="13">
        <f>+'[2]Water Heaters Retired'!O7+'[3]Water Heaters Retired'!O7+'[4]Water Heaters Retired'!O7+'[5]Water Heaters Retired'!O7</f>
        <v>1989.938004892781</v>
      </c>
      <c r="P7" s="13">
        <f>+'[2]Water Heaters Retired'!P7+'[3]Water Heaters Retired'!P7+'[4]Water Heaters Retired'!P7+'[5]Water Heaters Retired'!P7</f>
        <v>2088.1750441475219</v>
      </c>
      <c r="Q7" s="13">
        <f>+'[2]Water Heaters Retired'!Q7+'[3]Water Heaters Retired'!Q7+'[4]Water Heaters Retired'!Q7+'[5]Water Heaters Retired'!Q7</f>
        <v>2179.2406219428813</v>
      </c>
      <c r="R7" s="13">
        <f>+'[2]Water Heaters Retired'!R7+'[3]Water Heaters Retired'!R7+'[4]Water Heaters Retired'!R7+'[5]Water Heaters Retired'!R7</f>
        <v>2263.6493156839438</v>
      </c>
      <c r="S7" s="13">
        <f>+'[2]Water Heaters Retired'!S7+'[3]Water Heaters Retired'!S7+'[4]Water Heaters Retired'!S7+'[5]Water Heaters Retired'!S7</f>
        <v>2341.8789798192111</v>
      </c>
      <c r="T7" s="13">
        <f>+'[2]Water Heaters Retired'!T7+'[3]Water Heaters Retired'!T7+'[4]Water Heaters Retired'!T7+'[5]Water Heaters Retired'!T7</f>
        <v>2414.3733686187888</v>
      </c>
      <c r="U7" s="13">
        <f>+'[2]Water Heaters Retired'!U7+'[3]Water Heaters Retired'!U7+'[4]Water Heaters Retired'!U7+'[5]Water Heaters Retired'!U7</f>
        <v>2481.5445716030295</v>
      </c>
      <c r="V7" s="13">
        <f>+'[2]Water Heaters Retired'!V7+'[3]Water Heaters Retired'!V7+'[4]Water Heaters Retired'!V7+'[5]Water Heaters Retired'!V7</f>
        <v>2543.7752750038908</v>
      </c>
      <c r="W7" s="13">
        <f>+'[2]Water Heaters Retired'!W7+'[3]Water Heaters Retired'!W7+'[4]Water Heaters Retired'!W7+'[5]Water Heaters Retired'!W7</f>
        <v>2601.4208616853739</v>
      </c>
    </row>
    <row r="8" spans="1:23" x14ac:dyDescent="0.25">
      <c r="A8" s="3" t="s">
        <v>12</v>
      </c>
      <c r="B8" s="13">
        <v>0</v>
      </c>
      <c r="C8" s="13">
        <f>+'[2]Water Heaters Retired'!C8+'[3]Water Heaters Retired'!C8+'[4]Water Heaters Retired'!C8+'[5]Water Heaters Retired'!C8</f>
        <v>0</v>
      </c>
      <c r="D8" s="13">
        <f>+'[2]Water Heaters Retired'!D8+'[3]Water Heaters Retired'!D8+'[4]Water Heaters Retired'!D8+'[5]Water Heaters Retired'!D8</f>
        <v>1.6331470560268242E-2</v>
      </c>
      <c r="E8" s="13">
        <f>+'[2]Water Heaters Retired'!E8+'[3]Water Heaters Retired'!E8+'[4]Water Heaters Retired'!E8+'[5]Water Heaters Retired'!E8</f>
        <v>3.1339989513969518E-2</v>
      </c>
      <c r="F8" s="13">
        <f>+'[2]Water Heaters Retired'!F8+'[3]Water Heaters Retired'!F8+'[4]Water Heaters Retired'!F8+'[5]Water Heaters Retired'!F8</f>
        <v>4.5121444253031356E-2</v>
      </c>
      <c r="G8" s="13">
        <f>+'[2]Water Heaters Retired'!G8+'[3]Water Heaters Retired'!G8+'[4]Water Heaters Retired'!G8+'[5]Water Heaters Retired'!G8</f>
        <v>5.77648741121057E-2</v>
      </c>
      <c r="H8" s="13">
        <f>+'[2]Water Heaters Retired'!H8+'[3]Water Heaters Retired'!H8+'[4]Water Heaters Retired'!H8+'[5]Water Heaters Retired'!H8</f>
        <v>6.9352959104512293E-2</v>
      </c>
      <c r="I8" s="13">
        <f>+'[2]Water Heaters Retired'!I8+'[3]Water Heaters Retired'!I8+'[4]Water Heaters Retired'!I8+'[5]Water Heaters Retired'!I8</f>
        <v>7.9962473755598659E-2</v>
      </c>
      <c r="J8" s="13">
        <f>+'[2]Water Heaters Retired'!J8+'[3]Water Heaters Retired'!J8+'[4]Water Heaters Retired'!J8+'[5]Water Heaters Retired'!J8</f>
        <v>8.9664708526706979E-2</v>
      </c>
      <c r="K8" s="13">
        <f>+'[2]Water Heaters Retired'!K8+'[3]Water Heaters Retired'!K8+'[4]Water Heaters Retired'!K8+'[5]Water Heaters Retired'!K8</f>
        <v>9.8525861144842519E-2</v>
      </c>
      <c r="L8" s="13">
        <f>+'[2]Water Heaters Retired'!L8+'[3]Water Heaters Retired'!L8+'[4]Water Heaters Retired'!L8+'[5]Water Heaters Retired'!L8</f>
        <v>0.10660739998776331</v>
      </c>
      <c r="M8" s="13">
        <f>+'[2]Water Heaters Retired'!M8+'[3]Water Heaters Retired'!M8+'[4]Water Heaters Retired'!M8+'[5]Water Heaters Retired'!M8</f>
        <v>0.1139664015206486</v>
      </c>
      <c r="N8" s="13">
        <f>+'[2]Water Heaters Retired'!N8+'[3]Water Heaters Retired'!N8+'[4]Water Heaters Retired'!N8+'[5]Water Heaters Retired'!N8</f>
        <v>0.12065586363791035</v>
      </c>
      <c r="O8" s="13">
        <f>+'[2]Water Heaters Retired'!O8+'[3]Water Heaters Retired'!O8+'[4]Water Heaters Retired'!O8+'[5]Water Heaters Retired'!O8</f>
        <v>0.12672499663130421</v>
      </c>
      <c r="P8" s="13">
        <f>+'[2]Water Heaters Retired'!P8+'[3]Water Heaters Retired'!P8+'[4]Water Heaters Retired'!P8+'[5]Water Heaters Retired'!P8</f>
        <v>0.13221949338254574</v>
      </c>
      <c r="Q8" s="13">
        <f>+'[2]Water Heaters Retired'!Q8+'[3]Water Heaters Retired'!Q8+'[4]Water Heaters Retired'!Q8+'[5]Water Heaters Retired'!Q8</f>
        <v>0.13718178026447092</v>
      </c>
      <c r="R8" s="13">
        <f>+'[2]Water Heaters Retired'!R8+'[3]Water Heaters Retired'!R8+'[4]Water Heaters Retired'!R8+'[5]Water Heaters Retired'!R8</f>
        <v>0.14165125012876598</v>
      </c>
      <c r="S8" s="13">
        <f>+'[2]Water Heaters Retired'!S8+'[3]Water Heaters Retired'!S8+'[4]Water Heaters Retired'!S8+'[5]Water Heaters Retired'!S8</f>
        <v>0.14566447865985249</v>
      </c>
      <c r="T8" s="13">
        <f>+'[2]Water Heaters Retired'!T8+'[3]Water Heaters Retired'!T8+'[4]Water Heaters Retired'!T8+'[5]Water Heaters Retired'!T8</f>
        <v>0.14925542528310456</v>
      </c>
      <c r="U8" s="13">
        <f>+'[2]Water Heaters Retired'!U8+'[3]Water Heaters Retired'!U8+'[4]Water Heaters Retired'!U8+'[5]Water Heaters Retired'!U8</f>
        <v>0.15245561973069544</v>
      </c>
      <c r="V8" s="13">
        <f>+'[2]Water Heaters Retired'!V8+'[3]Water Heaters Retired'!V8+'[4]Water Heaters Retired'!V8+'[5]Water Heaters Retired'!V8</f>
        <v>0.155294335289556</v>
      </c>
      <c r="W8" s="13">
        <f>+'[2]Water Heaters Retired'!W8+'[3]Water Heaters Retired'!W8+'[4]Water Heaters Retired'!W8+'[5]Water Heaters Retired'!W8</f>
        <v>0.15779874968273944</v>
      </c>
    </row>
    <row r="9" spans="1:23" x14ac:dyDescent="0.25">
      <c r="A9" s="3" t="s">
        <v>13</v>
      </c>
      <c r="B9" s="13">
        <v>0</v>
      </c>
      <c r="C9" s="13">
        <f>+'[2]Water Heaters Retired'!C9+'[3]Water Heaters Retired'!C9+'[4]Water Heaters Retired'!C9+'[5]Water Heaters Retired'!C9</f>
        <v>0</v>
      </c>
      <c r="D9" s="13">
        <f>+'[2]Water Heaters Retired'!D9+'[3]Water Heaters Retired'!D9+'[4]Water Heaters Retired'!D9+'[5]Water Heaters Retired'!D9</f>
        <v>62.731461381713864</v>
      </c>
      <c r="E9" s="13">
        <f>+'[2]Water Heaters Retired'!E9+'[3]Water Heaters Retired'!E9+'[4]Water Heaters Retired'!E9+'[5]Water Heaters Retired'!E9</f>
        <v>121.24478072861248</v>
      </c>
      <c r="F9" s="13">
        <f>+'[2]Water Heaters Retired'!F9+'[3]Water Heaters Retired'!F9+'[4]Water Heaters Retired'!F9+'[5]Water Heaters Retired'!F9</f>
        <v>175.84231792390895</v>
      </c>
      <c r="G9" s="13">
        <f>+'[2]Water Heaters Retired'!G9+'[3]Water Heaters Retired'!G9+'[4]Water Heaters Retired'!G9+'[5]Water Heaters Retired'!G9</f>
        <v>226.80480927478555</v>
      </c>
      <c r="H9" s="13">
        <f>+'[2]Water Heaters Retired'!H9+'[3]Water Heaters Retired'!H9+'[4]Water Heaters Retired'!H9+'[5]Water Heaters Retired'!H9</f>
        <v>274.39291136988606</v>
      </c>
      <c r="I9" s="13">
        <f>+'[2]Water Heaters Retired'!I9+'[3]Water Heaters Retired'!I9+'[4]Water Heaters Retired'!I9+'[5]Water Heaters Retired'!I9</f>
        <v>318.84863466251261</v>
      </c>
      <c r="J9" s="13">
        <f>+'[2]Water Heaters Retired'!J9+'[3]Water Heaters Retired'!J9+'[4]Water Heaters Retired'!J9+'[5]Water Heaters Retired'!J9</f>
        <v>360.39667465677428</v>
      </c>
      <c r="K9" s="13">
        <f>+'[2]Water Heaters Retired'!K9+'[3]Water Heaters Retired'!K9+'[4]Water Heaters Retired'!K9+'[5]Water Heaters Retired'!K9</f>
        <v>399.24564801128247</v>
      </c>
      <c r="L9" s="13">
        <f>+'[2]Water Heaters Retired'!L9+'[3]Water Heaters Retired'!L9+'[4]Water Heaters Retired'!L9+'[5]Water Heaters Retired'!L9</f>
        <v>435.58924035252653</v>
      </c>
      <c r="M9" s="13">
        <f>+'[2]Water Heaters Retired'!M9+'[3]Water Heaters Retired'!M9+'[4]Water Heaters Retired'!M9+'[5]Water Heaters Retired'!M9</f>
        <v>469.60727210491882</v>
      </c>
      <c r="N9" s="13">
        <f>+'[2]Water Heaters Retired'!N9+'[3]Water Heaters Retired'!N9+'[4]Water Heaters Retired'!N9+'[5]Water Heaters Retired'!N9</f>
        <v>501.46668819400429</v>
      </c>
      <c r="O9" s="13">
        <f>+'[2]Water Heaters Retired'!O9+'[3]Water Heaters Retired'!O9+'[4]Water Heaters Retired'!O9+'[5]Water Heaters Retired'!O9</f>
        <v>531.32247706101987</v>
      </c>
      <c r="P9" s="13">
        <f>+'[2]Water Heaters Retired'!P9+'[3]Water Heaters Retired'!P9+'[4]Water Heaters Retired'!P9+'[5]Water Heaters Retired'!P9</f>
        <v>559.31852403854953</v>
      </c>
      <c r="Q9" s="13">
        <f>+'[2]Water Heaters Retired'!Q9+'[3]Water Heaters Retired'!Q9+'[4]Water Heaters Retired'!Q9+'[5]Water Heaters Retired'!Q9</f>
        <v>585.58840377633157</v>
      </c>
      <c r="R9" s="13">
        <f>+'[2]Water Heaters Retired'!R9+'[3]Water Heaters Retired'!R9+'[4]Water Heaters Retired'!R9+'[5]Water Heaters Retired'!R9</f>
        <v>610.25611607134852</v>
      </c>
      <c r="S9" s="13">
        <f>+'[2]Water Heaters Retired'!S9+'[3]Water Heaters Retired'!S9+'[4]Water Heaters Retired'!S9+'[5]Water Heaters Retired'!S9</f>
        <v>633.43676914532261</v>
      </c>
      <c r="T9" s="13">
        <f>+'[2]Water Heaters Retired'!T9+'[3]Water Heaters Retired'!T9+'[4]Water Heaters Retired'!T9+'[5]Water Heaters Retired'!T9</f>
        <v>655.23721412395071</v>
      </c>
      <c r="U9" s="13">
        <f>+'[2]Water Heaters Retired'!U9+'[3]Water Heaters Retired'!U9+'[4]Water Heaters Retired'!U9+'[5]Water Heaters Retired'!U9</f>
        <v>675.75663420404874</v>
      </c>
      <c r="V9" s="13">
        <f>+'[2]Water Heaters Retired'!V9+'[3]Water Heaters Retired'!V9+'[4]Water Heaters Retired'!V9+'[5]Water Heaters Retired'!V9</f>
        <v>695.08709174576313</v>
      </c>
      <c r="W9" s="13">
        <f>+'[2]Water Heaters Retired'!W9+'[3]Water Heaters Retired'!W9+'[4]Water Heaters Retired'!W9+'[5]Water Heaters Retired'!W9</f>
        <v>713.31403629578642</v>
      </c>
    </row>
    <row r="10" spans="1:23" x14ac:dyDescent="0.25">
      <c r="A10" s="3" t="s">
        <v>14</v>
      </c>
      <c r="B10" s="13">
        <v>0</v>
      </c>
      <c r="C10" s="13">
        <f>+'[2]Water Heaters Retired'!C10+'[3]Water Heaters Retired'!C10+'[4]Water Heaters Retired'!C10+'[5]Water Heaters Retired'!C10</f>
        <v>0</v>
      </c>
      <c r="D10" s="13">
        <f>+'[2]Water Heaters Retired'!D10+'[3]Water Heaters Retired'!D10+'[4]Water Heaters Retired'!D10+'[5]Water Heaters Retired'!D10</f>
        <v>144.14491028367735</v>
      </c>
      <c r="E10" s="13">
        <f>+'[2]Water Heaters Retired'!E10+'[3]Water Heaters Retired'!E10+'[4]Water Heaters Retired'!E10+'[5]Water Heaters Retired'!E10</f>
        <v>277.9111867204623</v>
      </c>
      <c r="F10" s="13">
        <f>+'[2]Water Heaters Retired'!F10+'[3]Water Heaters Retired'!F10+'[4]Water Heaters Retired'!F10+'[5]Water Heaters Retired'!F10</f>
        <v>402.03717365053416</v>
      </c>
      <c r="G10" s="13">
        <f>+'[2]Water Heaters Retired'!G10+'[3]Water Heaters Retired'!G10+'[4]Water Heaters Retired'!G10+'[5]Water Heaters Retired'!G10</f>
        <v>517.20846762686142</v>
      </c>
      <c r="H10" s="13">
        <f>+'[2]Water Heaters Retired'!H10+'[3]Water Heaters Retired'!H10+'[4]Water Heaters Retired'!H10+'[5]Water Heaters Retired'!H10</f>
        <v>624.06168597952637</v>
      </c>
      <c r="I10" s="13">
        <f>+'[2]Water Heaters Retired'!I10+'[3]Water Heaters Retired'!I10+'[4]Water Heaters Retired'!I10+'[5]Water Heaters Retired'!I10</f>
        <v>723.18796620534158</v>
      </c>
      <c r="J10" s="13">
        <f>+'[2]Water Heaters Retired'!J10+'[3]Water Heaters Retired'!J10+'[4]Water Heaters Retired'!J10+'[5]Water Heaters Retired'!J10</f>
        <v>815.13621540890949</v>
      </c>
      <c r="K10" s="13">
        <f>+'[2]Water Heaters Retired'!K10+'[3]Water Heaters Retired'!K10+'[4]Water Heaters Retired'!K10+'[5]Water Heaters Retired'!K10</f>
        <v>900.41612764796253</v>
      </c>
      <c r="L10" s="13">
        <f>+'[2]Water Heaters Retired'!L10+'[3]Water Heaters Retired'!L10+'[4]Water Heaters Retired'!L10+'[5]Water Heaters Retired'!L10</f>
        <v>979.50098576060884</v>
      </c>
      <c r="M10" s="13">
        <f>+'[2]Water Heaters Retired'!M10+'[3]Water Heaters Retired'!M10+'[4]Water Heaters Retired'!M10+'[5]Water Heaters Retired'!M10</f>
        <v>1052.8302630679814</v>
      </c>
      <c r="N10" s="13">
        <f>+'[2]Water Heaters Retired'!N10+'[3]Water Heaters Retired'!N10+'[4]Water Heaters Retired'!N10+'[5]Water Heaters Retired'!N10</f>
        <v>1120.8120392462381</v>
      </c>
      <c r="O10" s="13">
        <f>+'[2]Water Heaters Retired'!O10+'[3]Water Heaters Retired'!O10+'[4]Water Heaters Retired'!O10+'[5]Water Heaters Retired'!O10</f>
        <v>1183.8252436408598</v>
      </c>
      <c r="P10" s="13">
        <f>+'[2]Water Heaters Retired'!P10+'[3]Water Heaters Retired'!P10+'[4]Water Heaters Retired'!P10+'[5]Water Heaters Retired'!P10</f>
        <v>1242.2217383481111</v>
      </c>
      <c r="Q10" s="13">
        <f>+'[2]Water Heaters Retired'!Q10+'[3]Water Heaters Retired'!Q10+'[4]Water Heaters Retired'!Q10+'[5]Water Heaters Retired'!Q10</f>
        <v>1296.3282525081754</v>
      </c>
      <c r="R10" s="13">
        <f>+'[2]Water Heaters Retired'!R10+'[3]Water Heaters Retired'!R10+'[4]Water Heaters Retired'!R10+'[5]Water Heaters Retired'!R10</f>
        <v>1346.4481784370041</v>
      </c>
      <c r="S10" s="13">
        <f>+'[2]Water Heaters Retired'!S10+'[3]Water Heaters Retired'!S10+'[4]Water Heaters Retired'!S10+'[5]Water Heaters Retired'!S10</f>
        <v>1392.8632394648339</v>
      </c>
      <c r="T10" s="13">
        <f>+'[2]Water Heaters Retired'!T10+'[3]Water Heaters Retired'!T10+'[4]Water Heaters Retired'!T10+'[5]Water Heaters Retired'!T10</f>
        <v>1435.8350386444777</v>
      </c>
      <c r="U10" s="13">
        <f>+'[2]Water Heaters Retired'!U10+'[3]Water Heaters Retired'!U10+'[4]Water Heaters Retired'!U10+'[5]Water Heaters Retired'!U10</f>
        <v>1475.606496837966</v>
      </c>
      <c r="V10" s="13">
        <f>+'[2]Water Heaters Retired'!V10+'[3]Water Heaters Retired'!V10+'[4]Water Heaters Retired'!V10+'[5]Water Heaters Retired'!V10</f>
        <v>1512.4031880823736</v>
      </c>
      <c r="W10" s="13">
        <f>+'[2]Water Heaters Retired'!W10+'[3]Water Heaters Retired'!W10+'[4]Water Heaters Retired'!W10+'[5]Water Heaters Retired'!W10</f>
        <v>1546.4345795713043</v>
      </c>
    </row>
    <row r="12" spans="1:23" ht="15.6" x14ac:dyDescent="0.3">
      <c r="A12" s="4" t="s">
        <v>81</v>
      </c>
      <c r="D12" s="4"/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1">SUM(B15:B19)</f>
        <v>0</v>
      </c>
      <c r="C14" s="27">
        <f t="shared" si="1"/>
        <v>6290.2142857142862</v>
      </c>
      <c r="D14" s="27">
        <f t="shared" si="1"/>
        <v>6290.2142857142853</v>
      </c>
      <c r="E14" s="27">
        <f t="shared" si="1"/>
        <v>6290.2142857142862</v>
      </c>
      <c r="F14" s="27">
        <f t="shared" si="1"/>
        <v>6290.2142857142862</v>
      </c>
      <c r="G14" s="27">
        <f t="shared" si="1"/>
        <v>6290.2142857142844</v>
      </c>
      <c r="H14" s="27">
        <f t="shared" si="1"/>
        <v>6290.2142857142844</v>
      </c>
      <c r="I14" s="27">
        <f t="shared" si="1"/>
        <v>6290.2142857142844</v>
      </c>
      <c r="J14" s="27">
        <f t="shared" si="1"/>
        <v>6290.2142857142853</v>
      </c>
      <c r="K14" s="27">
        <f t="shared" si="1"/>
        <v>6290.2142857142844</v>
      </c>
      <c r="L14" s="27">
        <f t="shared" si="1"/>
        <v>6290.2142857142853</v>
      </c>
      <c r="M14" s="27">
        <f t="shared" si="1"/>
        <v>6290.2142857142853</v>
      </c>
      <c r="N14" s="27">
        <f t="shared" si="1"/>
        <v>6290.2142857142844</v>
      </c>
      <c r="O14" s="27">
        <f t="shared" si="1"/>
        <v>6290.2142857142844</v>
      </c>
      <c r="P14" s="27">
        <f t="shared" si="1"/>
        <v>6290.2142857142844</v>
      </c>
      <c r="Q14" s="27">
        <f t="shared" si="1"/>
        <v>6290.2142857142844</v>
      </c>
      <c r="R14" s="27">
        <f t="shared" si="1"/>
        <v>6290.2142857142844</v>
      </c>
      <c r="S14" s="27">
        <f t="shared" si="1"/>
        <v>6290.2142857142844</v>
      </c>
      <c r="T14" s="27">
        <f t="shared" si="1"/>
        <v>6290.2142857142844</v>
      </c>
      <c r="U14" s="27">
        <f t="shared" si="1"/>
        <v>6290.2142857142853</v>
      </c>
      <c r="V14" s="27">
        <f t="shared" si="1"/>
        <v>6290.2142857142862</v>
      </c>
      <c r="W14" s="27">
        <f t="shared" si="1"/>
        <v>6290.2142857142862</v>
      </c>
    </row>
    <row r="15" spans="1:23" ht="16.5" thickTop="1" x14ac:dyDescent="0.25">
      <c r="A15" s="3" t="s">
        <v>8</v>
      </c>
      <c r="B15" s="13">
        <v>0</v>
      </c>
      <c r="C15" s="13">
        <f>+'[2]Water Heaters Retired'!C15+'[3]Water Heaters Retired'!C15+'[4]Water Heaters Retired'!C15+'[5]Water Heaters Retired'!C15</f>
        <v>6290.2142857142862</v>
      </c>
      <c r="D15" s="13">
        <f>+'[2]Water Heaters Retired'!D15+'[3]Water Heaters Retired'!D15+'[4]Water Heaters Retired'!D15+'[5]Water Heaters Retired'!D15</f>
        <v>5840.9132653061224</v>
      </c>
      <c r="E15" s="13">
        <f>+'[2]Water Heaters Retired'!E15+'[3]Water Heaters Retired'!E15+'[4]Water Heaters Retired'!E15+'[5]Water Heaters Retired'!E15</f>
        <v>5423.7051749271141</v>
      </c>
      <c r="F15" s="13">
        <f>+'[2]Water Heaters Retired'!F15+'[3]Water Heaters Retired'!F15+'[4]Water Heaters Retired'!F15+'[5]Water Heaters Retired'!F15</f>
        <v>5036.2976624323201</v>
      </c>
      <c r="G15" s="13">
        <f>+'[2]Water Heaters Retired'!G15+'[3]Water Heaters Retired'!G15+'[4]Water Heaters Retired'!G15+'[5]Water Heaters Retired'!G15</f>
        <v>4676.5621151157247</v>
      </c>
      <c r="H15" s="13">
        <f>+'[2]Water Heaters Retired'!H15+'[3]Water Heaters Retired'!H15+'[4]Water Heaters Retired'!H15+'[5]Water Heaters Retired'!H15</f>
        <v>4342.5219640360301</v>
      </c>
      <c r="I15" s="13">
        <f>+'[2]Water Heaters Retired'!I15+'[3]Water Heaters Retired'!I15+'[4]Water Heaters Retired'!I15+'[5]Water Heaters Retired'!I15</f>
        <v>4032.3418237477422</v>
      </c>
      <c r="J15" s="13">
        <f>+'[2]Water Heaters Retired'!J15+'[3]Water Heaters Retired'!J15+'[4]Water Heaters Retired'!J15+'[5]Water Heaters Retired'!J15</f>
        <v>3744.3174077657613</v>
      </c>
      <c r="K15" s="13">
        <f>+'[2]Water Heaters Retired'!K15+'[3]Water Heaters Retired'!K15+'[4]Water Heaters Retired'!K15+'[5]Water Heaters Retired'!K15</f>
        <v>3476.8661643539208</v>
      </c>
      <c r="L15" s="13">
        <f>+'[2]Water Heaters Retired'!L15+'[3]Water Heaters Retired'!L15+'[4]Water Heaters Retired'!L15+'[5]Water Heaters Retired'!L15</f>
        <v>3228.5185811857837</v>
      </c>
      <c r="M15" s="13">
        <f>+'[2]Water Heaters Retired'!M15+'[3]Water Heaters Retired'!M15+'[4]Water Heaters Retired'!M15+'[5]Water Heaters Retired'!M15</f>
        <v>2997.910111101085</v>
      </c>
      <c r="N15" s="13">
        <f>+'[2]Water Heaters Retired'!N15+'[3]Water Heaters Retired'!N15+'[4]Water Heaters Retired'!N15+'[5]Water Heaters Retired'!N15</f>
        <v>2783.7736745938646</v>
      </c>
      <c r="O15" s="13">
        <f>+'[2]Water Heaters Retired'!O15+'[3]Water Heaters Retired'!O15+'[4]Water Heaters Retired'!O15+'[5]Water Heaters Retired'!O15</f>
        <v>2584.93269783716</v>
      </c>
      <c r="P15" s="13">
        <f>+'[2]Water Heaters Retired'!P15+'[3]Water Heaters Retired'!P15+'[4]Water Heaters Retired'!P15+'[5]Water Heaters Retired'!P15</f>
        <v>2400.2946479916486</v>
      </c>
      <c r="Q15" s="13">
        <f>+'[2]Water Heaters Retired'!Q15+'[3]Water Heaters Retired'!Q15+'[4]Water Heaters Retired'!Q15+'[5]Water Heaters Retired'!Q15</f>
        <v>2228.8450302779593</v>
      </c>
      <c r="R15" s="13">
        <f>+'[2]Water Heaters Retired'!R15+'[3]Water Heaters Retired'!R15+'[4]Water Heaters Retired'!R15+'[5]Water Heaters Retired'!R15</f>
        <v>2069.6418138295335</v>
      </c>
      <c r="S15" s="13">
        <f>+'[2]Water Heaters Retired'!S15+'[3]Water Heaters Retired'!S15+'[4]Water Heaters Retired'!S15+'[5]Water Heaters Retired'!S15</f>
        <v>1921.8102556988526</v>
      </c>
      <c r="T15" s="13">
        <f>+'[2]Water Heaters Retired'!T15+'[3]Water Heaters Retired'!T15+'[4]Water Heaters Retired'!T15+'[5]Water Heaters Retired'!T15</f>
        <v>1784.5380945775059</v>
      </c>
      <c r="U15" s="13">
        <f>+'[2]Water Heaters Retired'!U15+'[3]Water Heaters Retired'!U15+'[4]Water Heaters Retired'!U15+'[5]Water Heaters Retired'!U15</f>
        <v>1657.07108782197</v>
      </c>
      <c r="V15" s="13">
        <f>+'[2]Water Heaters Retired'!V15+'[3]Water Heaters Retired'!V15+'[4]Water Heaters Retired'!V15+'[5]Water Heaters Retired'!V15</f>
        <v>1538.7088672632576</v>
      </c>
      <c r="W15" s="13">
        <f>+'[2]Water Heaters Retired'!W15+'[3]Water Heaters Retired'!W15+'[4]Water Heaters Retired'!W15+'[5]Water Heaters Retired'!W15</f>
        <v>1428.8010910301678</v>
      </c>
    </row>
    <row r="16" spans="1:23" x14ac:dyDescent="0.25">
      <c r="A16" s="3" t="s">
        <v>11</v>
      </c>
      <c r="B16" s="13">
        <v>0</v>
      </c>
      <c r="C16" s="13">
        <f>+'[2]Water Heaters Retired'!C16+'[3]Water Heaters Retired'!C16+'[4]Water Heaters Retired'!C16+'[5]Water Heaters Retired'!C16</f>
        <v>0</v>
      </c>
      <c r="D16" s="13">
        <f>+'[2]Water Heaters Retired'!D16+'[3]Water Heaters Retired'!D16+'[4]Water Heaters Retired'!D16+'[5]Water Heaters Retired'!D16</f>
        <v>449.30102040816325</v>
      </c>
      <c r="E16" s="13">
        <f>+'[2]Water Heaters Retired'!E16+'[3]Water Heaters Retired'!E16+'[4]Water Heaters Retired'!E16+'[5]Water Heaters Retired'!E16</f>
        <v>866.50911078717206</v>
      </c>
      <c r="F16" s="13">
        <f>+'[2]Water Heaters Retired'!F16+'[3]Water Heaters Retired'!F16+'[4]Water Heaters Retired'!F16+'[5]Water Heaters Retired'!F16</f>
        <v>1253.9166232819659</v>
      </c>
      <c r="G16" s="13">
        <f>+'[2]Water Heaters Retired'!G16+'[3]Water Heaters Retired'!G16+'[4]Water Heaters Retired'!G16+'[5]Water Heaters Retired'!G16</f>
        <v>1613.6521705985601</v>
      </c>
      <c r="H16" s="13">
        <f>+'[2]Water Heaters Retired'!H16+'[3]Water Heaters Retired'!H16+'[4]Water Heaters Retired'!H16+'[5]Water Heaters Retired'!H16</f>
        <v>1947.6923216782548</v>
      </c>
      <c r="I16" s="13">
        <f>+'[2]Water Heaters Retired'!I16+'[3]Water Heaters Retired'!I16+'[4]Water Heaters Retired'!I16+'[5]Water Heaters Retired'!I16</f>
        <v>2257.8724619665427</v>
      </c>
      <c r="J16" s="13">
        <f>+'[2]Water Heaters Retired'!J16+'[3]Water Heaters Retired'!J16+'[4]Water Heaters Retired'!J16+'[5]Water Heaters Retired'!J16</f>
        <v>2545.896877948524</v>
      </c>
      <c r="K16" s="13">
        <f>+'[2]Water Heaters Retired'!K16+'[3]Water Heaters Retired'!K16+'[4]Water Heaters Retired'!K16+'[5]Water Heaters Retired'!K16</f>
        <v>2813.3481213603641</v>
      </c>
      <c r="L16" s="13">
        <f>+'[2]Water Heaters Retired'!L16+'[3]Water Heaters Retired'!L16+'[4]Water Heaters Retired'!L16+'[5]Water Heaters Retired'!L16</f>
        <v>3061.6957045285017</v>
      </c>
      <c r="M16" s="13">
        <f>+'[2]Water Heaters Retired'!M16+'[3]Water Heaters Retired'!M16+'[4]Water Heaters Retired'!M16+'[5]Water Heaters Retired'!M16</f>
        <v>3292.3041746132003</v>
      </c>
      <c r="N16" s="13">
        <f>+'[2]Water Heaters Retired'!N16+'[3]Water Heaters Retired'!N16+'[4]Water Heaters Retired'!N16+'[5]Water Heaters Retired'!N16</f>
        <v>3506.4406111204203</v>
      </c>
      <c r="O16" s="13">
        <f>+'[2]Water Heaters Retired'!O16+'[3]Water Heaters Retired'!O16+'[4]Water Heaters Retired'!O16+'[5]Water Heaters Retired'!O16</f>
        <v>3705.2815878771244</v>
      </c>
      <c r="P16" s="13">
        <f>+'[2]Water Heaters Retired'!P16+'[3]Water Heaters Retired'!P16+'[4]Water Heaters Retired'!P16+'[5]Water Heaters Retired'!P16</f>
        <v>3889.9196377226363</v>
      </c>
      <c r="Q16" s="13">
        <f>+'[2]Water Heaters Retired'!Q16+'[3]Water Heaters Retired'!Q16+'[4]Water Heaters Retired'!Q16+'[5]Water Heaters Retired'!Q16</f>
        <v>4061.3692554363256</v>
      </c>
      <c r="R16" s="13">
        <f>+'[2]Water Heaters Retired'!R16+'[3]Water Heaters Retired'!R16+'[4]Water Heaters Retired'!R16+'[5]Water Heaters Retired'!R16</f>
        <v>4220.5724718847514</v>
      </c>
      <c r="S16" s="13">
        <f>+'[2]Water Heaters Retired'!S16+'[3]Water Heaters Retired'!S16+'[4]Water Heaters Retired'!S16+'[5]Water Heaters Retired'!S16</f>
        <v>4368.404030015432</v>
      </c>
      <c r="T16" s="13">
        <f>+'[2]Water Heaters Retired'!T16+'[3]Water Heaters Retired'!T16+'[4]Water Heaters Retired'!T16+'[5]Water Heaters Retired'!T16</f>
        <v>4505.6761911367785</v>
      </c>
      <c r="U16" s="13">
        <f>+'[2]Water Heaters Retired'!U16+'[3]Water Heaters Retired'!U16+'[4]Water Heaters Retired'!U16+'[5]Water Heaters Retired'!U16</f>
        <v>4633.1431978923156</v>
      </c>
      <c r="V16" s="13">
        <f>+'[2]Water Heaters Retired'!V16+'[3]Water Heaters Retired'!V16+'[4]Water Heaters Retired'!V16+'[5]Water Heaters Retired'!V16</f>
        <v>4751.5054184510282</v>
      </c>
      <c r="W16" s="13">
        <f>+'[2]Water Heaters Retired'!W16+'[3]Water Heaters Retired'!W16+'[4]Water Heaters Retired'!W16+'[5]Water Heaters Retired'!W16</f>
        <v>4861.413194684118</v>
      </c>
    </row>
    <row r="17" spans="1:23" x14ac:dyDescent="0.25">
      <c r="A17" s="3" t="s">
        <v>12</v>
      </c>
      <c r="B17" s="13">
        <v>0</v>
      </c>
      <c r="C17" s="13">
        <f>+'[2]Water Heaters Retired'!C17+'[3]Water Heaters Retired'!C17+'[4]Water Heaters Retired'!C17+'[5]Water Heaters Retired'!C17</f>
        <v>0</v>
      </c>
      <c r="D17" s="13">
        <f>+'[2]Water Heaters Retired'!D17+'[3]Water Heaters Retired'!D17+'[4]Water Heaters Retired'!D17+'[5]Water Heaters Retired'!D17</f>
        <v>0</v>
      </c>
      <c r="E17" s="13">
        <f>+'[2]Water Heaters Retired'!E17+'[3]Water Heaters Retired'!E17+'[4]Water Heaters Retired'!E17+'[5]Water Heaters Retired'!E17</f>
        <v>0</v>
      </c>
      <c r="F17" s="13">
        <f>+'[2]Water Heaters Retired'!F17+'[3]Water Heaters Retired'!F17+'[4]Water Heaters Retired'!F17+'[5]Water Heaters Retired'!F17</f>
        <v>0</v>
      </c>
      <c r="G17" s="13">
        <f>+'[2]Water Heaters Retired'!G17+'[3]Water Heaters Retired'!G17+'[4]Water Heaters Retired'!G17+'[5]Water Heaters Retired'!G17</f>
        <v>0</v>
      </c>
      <c r="H17" s="13">
        <f>+'[2]Water Heaters Retired'!H17+'[3]Water Heaters Retired'!H17+'[4]Water Heaters Retired'!H17+'[5]Water Heaters Retired'!H17</f>
        <v>0</v>
      </c>
      <c r="I17" s="13">
        <f>+'[2]Water Heaters Retired'!I17+'[3]Water Heaters Retired'!I17+'[4]Water Heaters Retired'!I17+'[5]Water Heaters Retired'!I17</f>
        <v>0</v>
      </c>
      <c r="J17" s="13">
        <f>+'[2]Water Heaters Retired'!J17+'[3]Water Heaters Retired'!J17+'[4]Water Heaters Retired'!J17+'[5]Water Heaters Retired'!J17</f>
        <v>0</v>
      </c>
      <c r="K17" s="13">
        <f>+'[2]Water Heaters Retired'!K17+'[3]Water Heaters Retired'!K17+'[4]Water Heaters Retired'!K17+'[5]Water Heaters Retired'!K17</f>
        <v>0</v>
      </c>
      <c r="L17" s="13">
        <f>+'[2]Water Heaters Retired'!L17+'[3]Water Heaters Retired'!L17+'[4]Water Heaters Retired'!L17+'[5]Water Heaters Retired'!L17</f>
        <v>0</v>
      </c>
      <c r="M17" s="13">
        <f>+'[2]Water Heaters Retired'!M17+'[3]Water Heaters Retired'!M17+'[4]Water Heaters Retired'!M17+'[5]Water Heaters Retired'!M17</f>
        <v>0</v>
      </c>
      <c r="N17" s="13">
        <f>+'[2]Water Heaters Retired'!N17+'[3]Water Heaters Retired'!N17+'[4]Water Heaters Retired'!N17+'[5]Water Heaters Retired'!N17</f>
        <v>0</v>
      </c>
      <c r="O17" s="13">
        <f>+'[2]Water Heaters Retired'!O17+'[3]Water Heaters Retired'!O17+'[4]Water Heaters Retired'!O17+'[5]Water Heaters Retired'!O17</f>
        <v>0</v>
      </c>
      <c r="P17" s="13">
        <f>+'[2]Water Heaters Retired'!P17+'[3]Water Heaters Retired'!P17+'[4]Water Heaters Retired'!P17+'[5]Water Heaters Retired'!P17</f>
        <v>0</v>
      </c>
      <c r="Q17" s="13">
        <f>+'[2]Water Heaters Retired'!Q17+'[3]Water Heaters Retired'!Q17+'[4]Water Heaters Retired'!Q17+'[5]Water Heaters Retired'!Q17</f>
        <v>0</v>
      </c>
      <c r="R17" s="13">
        <f>+'[2]Water Heaters Retired'!R17+'[3]Water Heaters Retired'!R17+'[4]Water Heaters Retired'!R17+'[5]Water Heaters Retired'!R17</f>
        <v>0</v>
      </c>
      <c r="S17" s="13">
        <f>+'[2]Water Heaters Retired'!S17+'[3]Water Heaters Retired'!S17+'[4]Water Heaters Retired'!S17+'[5]Water Heaters Retired'!S17</f>
        <v>0</v>
      </c>
      <c r="T17" s="13">
        <f>+'[2]Water Heaters Retired'!T17+'[3]Water Heaters Retired'!T17+'[4]Water Heaters Retired'!T17+'[5]Water Heaters Retired'!T17</f>
        <v>0</v>
      </c>
      <c r="U17" s="13">
        <f>+'[2]Water Heaters Retired'!U17+'[3]Water Heaters Retired'!U17+'[4]Water Heaters Retired'!U17+'[5]Water Heaters Retired'!U17</f>
        <v>0</v>
      </c>
      <c r="V17" s="13">
        <f>+'[2]Water Heaters Retired'!V17+'[3]Water Heaters Retired'!V17+'[4]Water Heaters Retired'!V17+'[5]Water Heaters Retired'!V17</f>
        <v>0</v>
      </c>
      <c r="W17" s="13">
        <f>+'[2]Water Heaters Retired'!W17+'[3]Water Heaters Retired'!W17+'[4]Water Heaters Retired'!W17+'[5]Water Heaters Retired'!W17</f>
        <v>0</v>
      </c>
    </row>
    <row r="18" spans="1:23" x14ac:dyDescent="0.25">
      <c r="A18" s="3" t="s">
        <v>13</v>
      </c>
      <c r="B18" s="13">
        <v>0</v>
      </c>
      <c r="C18" s="13">
        <f>+'[2]Water Heaters Retired'!C18+'[3]Water Heaters Retired'!C18+'[4]Water Heaters Retired'!C18+'[5]Water Heaters Retired'!C18</f>
        <v>0</v>
      </c>
      <c r="D18" s="13">
        <f>+'[2]Water Heaters Retired'!D18+'[3]Water Heaters Retired'!D18+'[4]Water Heaters Retired'!D18+'[5]Water Heaters Retired'!D18</f>
        <v>0</v>
      </c>
      <c r="E18" s="13">
        <f>+'[2]Water Heaters Retired'!E18+'[3]Water Heaters Retired'!E18+'[4]Water Heaters Retired'!E18+'[5]Water Heaters Retired'!E18</f>
        <v>0</v>
      </c>
      <c r="F18" s="13">
        <f>+'[2]Water Heaters Retired'!F18+'[3]Water Heaters Retired'!F18+'[4]Water Heaters Retired'!F18+'[5]Water Heaters Retired'!F18</f>
        <v>0</v>
      </c>
      <c r="G18" s="13">
        <f>+'[2]Water Heaters Retired'!G18+'[3]Water Heaters Retired'!G18+'[4]Water Heaters Retired'!G18+'[5]Water Heaters Retired'!G18</f>
        <v>0</v>
      </c>
      <c r="H18" s="13">
        <f>+'[2]Water Heaters Retired'!H18+'[3]Water Heaters Retired'!H18+'[4]Water Heaters Retired'!H18+'[5]Water Heaters Retired'!H18</f>
        <v>0</v>
      </c>
      <c r="I18" s="13">
        <f>+'[2]Water Heaters Retired'!I18+'[3]Water Heaters Retired'!I18+'[4]Water Heaters Retired'!I18+'[5]Water Heaters Retired'!I18</f>
        <v>0</v>
      </c>
      <c r="J18" s="13">
        <f>+'[2]Water Heaters Retired'!J18+'[3]Water Heaters Retired'!J18+'[4]Water Heaters Retired'!J18+'[5]Water Heaters Retired'!J18</f>
        <v>0</v>
      </c>
      <c r="K18" s="13">
        <f>+'[2]Water Heaters Retired'!K18+'[3]Water Heaters Retired'!K18+'[4]Water Heaters Retired'!K18+'[5]Water Heaters Retired'!K18</f>
        <v>0</v>
      </c>
      <c r="L18" s="13">
        <f>+'[2]Water Heaters Retired'!L18+'[3]Water Heaters Retired'!L18+'[4]Water Heaters Retired'!L18+'[5]Water Heaters Retired'!L18</f>
        <v>0</v>
      </c>
      <c r="M18" s="13">
        <f>+'[2]Water Heaters Retired'!M18+'[3]Water Heaters Retired'!M18+'[4]Water Heaters Retired'!M18+'[5]Water Heaters Retired'!M18</f>
        <v>0</v>
      </c>
      <c r="N18" s="13">
        <f>+'[2]Water Heaters Retired'!N18+'[3]Water Heaters Retired'!N18+'[4]Water Heaters Retired'!N18+'[5]Water Heaters Retired'!N18</f>
        <v>0</v>
      </c>
      <c r="O18" s="13">
        <f>+'[2]Water Heaters Retired'!O18+'[3]Water Heaters Retired'!O18+'[4]Water Heaters Retired'!O18+'[5]Water Heaters Retired'!O18</f>
        <v>0</v>
      </c>
      <c r="P18" s="13">
        <f>+'[2]Water Heaters Retired'!P18+'[3]Water Heaters Retired'!P18+'[4]Water Heaters Retired'!P18+'[5]Water Heaters Retired'!P18</f>
        <v>0</v>
      </c>
      <c r="Q18" s="13">
        <f>+'[2]Water Heaters Retired'!Q18+'[3]Water Heaters Retired'!Q18+'[4]Water Heaters Retired'!Q18+'[5]Water Heaters Retired'!Q18</f>
        <v>0</v>
      </c>
      <c r="R18" s="13">
        <f>+'[2]Water Heaters Retired'!R18+'[3]Water Heaters Retired'!R18+'[4]Water Heaters Retired'!R18+'[5]Water Heaters Retired'!R18</f>
        <v>0</v>
      </c>
      <c r="S18" s="13">
        <f>+'[2]Water Heaters Retired'!S18+'[3]Water Heaters Retired'!S18+'[4]Water Heaters Retired'!S18+'[5]Water Heaters Retired'!S18</f>
        <v>0</v>
      </c>
      <c r="T18" s="13">
        <f>+'[2]Water Heaters Retired'!T18+'[3]Water Heaters Retired'!T18+'[4]Water Heaters Retired'!T18+'[5]Water Heaters Retired'!T18</f>
        <v>0</v>
      </c>
      <c r="U18" s="13">
        <f>+'[2]Water Heaters Retired'!U18+'[3]Water Heaters Retired'!U18+'[4]Water Heaters Retired'!U18+'[5]Water Heaters Retired'!U18</f>
        <v>0</v>
      </c>
      <c r="V18" s="13">
        <f>+'[2]Water Heaters Retired'!V18+'[3]Water Heaters Retired'!V18+'[4]Water Heaters Retired'!V18+'[5]Water Heaters Retired'!V18</f>
        <v>0</v>
      </c>
      <c r="W18" s="13">
        <f>+'[2]Water Heaters Retired'!W18+'[3]Water Heaters Retired'!W18+'[4]Water Heaters Retired'!W18+'[5]Water Heaters Retired'!W18</f>
        <v>0</v>
      </c>
    </row>
    <row r="19" spans="1:23" x14ac:dyDescent="0.25">
      <c r="A19" s="3" t="s">
        <v>14</v>
      </c>
      <c r="B19" s="13">
        <v>0</v>
      </c>
      <c r="C19" s="13">
        <f>+'[2]Water Heaters Retired'!C19+'[3]Water Heaters Retired'!C19+'[4]Water Heaters Retired'!C19+'[5]Water Heaters Retired'!C19</f>
        <v>0</v>
      </c>
      <c r="D19" s="13">
        <f>+'[2]Water Heaters Retired'!D19+'[3]Water Heaters Retired'!D19+'[4]Water Heaters Retired'!D19+'[5]Water Heaters Retired'!D19</f>
        <v>0</v>
      </c>
      <c r="E19" s="13">
        <f>+'[2]Water Heaters Retired'!E19+'[3]Water Heaters Retired'!E19+'[4]Water Heaters Retired'!E19+'[5]Water Heaters Retired'!E19</f>
        <v>0</v>
      </c>
      <c r="F19" s="13">
        <f>+'[2]Water Heaters Retired'!F19+'[3]Water Heaters Retired'!F19+'[4]Water Heaters Retired'!F19+'[5]Water Heaters Retired'!F19</f>
        <v>0</v>
      </c>
      <c r="G19" s="13">
        <f>+'[2]Water Heaters Retired'!G19+'[3]Water Heaters Retired'!G19+'[4]Water Heaters Retired'!G19+'[5]Water Heaters Retired'!G19</f>
        <v>0</v>
      </c>
      <c r="H19" s="13">
        <f>+'[2]Water Heaters Retired'!H19+'[3]Water Heaters Retired'!H19+'[4]Water Heaters Retired'!H19+'[5]Water Heaters Retired'!H19</f>
        <v>0</v>
      </c>
      <c r="I19" s="13">
        <f>+'[2]Water Heaters Retired'!I19+'[3]Water Heaters Retired'!I19+'[4]Water Heaters Retired'!I19+'[5]Water Heaters Retired'!I19</f>
        <v>0</v>
      </c>
      <c r="J19" s="13">
        <f>+'[2]Water Heaters Retired'!J19+'[3]Water Heaters Retired'!J19+'[4]Water Heaters Retired'!J19+'[5]Water Heaters Retired'!J19</f>
        <v>0</v>
      </c>
      <c r="K19" s="13">
        <f>+'[2]Water Heaters Retired'!K19+'[3]Water Heaters Retired'!K19+'[4]Water Heaters Retired'!K19+'[5]Water Heaters Retired'!K19</f>
        <v>0</v>
      </c>
      <c r="L19" s="13">
        <f>+'[2]Water Heaters Retired'!L19+'[3]Water Heaters Retired'!L19+'[4]Water Heaters Retired'!L19+'[5]Water Heaters Retired'!L19</f>
        <v>0</v>
      </c>
      <c r="M19" s="13">
        <f>+'[2]Water Heaters Retired'!M19+'[3]Water Heaters Retired'!M19+'[4]Water Heaters Retired'!M19+'[5]Water Heaters Retired'!M19</f>
        <v>0</v>
      </c>
      <c r="N19" s="13">
        <f>+'[2]Water Heaters Retired'!N19+'[3]Water Heaters Retired'!N19+'[4]Water Heaters Retired'!N19+'[5]Water Heaters Retired'!N19</f>
        <v>0</v>
      </c>
      <c r="O19" s="13">
        <f>+'[2]Water Heaters Retired'!O19+'[3]Water Heaters Retired'!O19+'[4]Water Heaters Retired'!O19+'[5]Water Heaters Retired'!O19</f>
        <v>0</v>
      </c>
      <c r="P19" s="13">
        <f>+'[2]Water Heaters Retired'!P19+'[3]Water Heaters Retired'!P19+'[4]Water Heaters Retired'!P19+'[5]Water Heaters Retired'!P19</f>
        <v>0</v>
      </c>
      <c r="Q19" s="13">
        <f>+'[2]Water Heaters Retired'!Q19+'[3]Water Heaters Retired'!Q19+'[4]Water Heaters Retired'!Q19+'[5]Water Heaters Retired'!Q19</f>
        <v>0</v>
      </c>
      <c r="R19" s="13">
        <f>+'[2]Water Heaters Retired'!R19+'[3]Water Heaters Retired'!R19+'[4]Water Heaters Retired'!R19+'[5]Water Heaters Retired'!R19</f>
        <v>0</v>
      </c>
      <c r="S19" s="13">
        <f>+'[2]Water Heaters Retired'!S19+'[3]Water Heaters Retired'!S19+'[4]Water Heaters Retired'!S19+'[5]Water Heaters Retired'!S19</f>
        <v>0</v>
      </c>
      <c r="T19" s="13">
        <f>+'[2]Water Heaters Retired'!T19+'[3]Water Heaters Retired'!T19+'[4]Water Heaters Retired'!T19+'[5]Water Heaters Retired'!T19</f>
        <v>0</v>
      </c>
      <c r="U19" s="13">
        <f>+'[2]Water Heaters Retired'!U19+'[3]Water Heaters Retired'!U19+'[4]Water Heaters Retired'!U19+'[5]Water Heaters Retired'!U19</f>
        <v>0</v>
      </c>
      <c r="V19" s="13">
        <f>+'[2]Water Heaters Retired'!V19+'[3]Water Heaters Retired'!V19+'[4]Water Heaters Retired'!V19+'[5]Water Heaters Retired'!V19</f>
        <v>0</v>
      </c>
      <c r="W19" s="13">
        <f>+'[2]Water Heaters Retired'!W19+'[3]Water Heaters Retired'!W19+'[4]Water Heaters Retired'!W19+'[5]Water Heaters Retired'!W19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9"/>
  <sheetViews>
    <sheetView workbookViewId="0">
      <selection activeCell="J25" sqref="J25"/>
    </sheetView>
  </sheetViews>
  <sheetFormatPr defaultColWidth="9.140625" defaultRowHeight="15.75" x14ac:dyDescent="0.25"/>
  <cols>
    <col min="1" max="1" width="20.7109375" style="3" customWidth="1"/>
    <col min="2" max="13" width="9.7109375" style="3" customWidth="1"/>
    <col min="14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x14ac:dyDescent="0.25">
      <c r="A3" s="4" t="s">
        <v>78</v>
      </c>
    </row>
    <row r="4" spans="1:23" x14ac:dyDescent="0.25">
      <c r="A4" s="16" t="s">
        <v>0</v>
      </c>
      <c r="B4" s="17">
        <f>+'Water Heater Stock'!B4</f>
        <v>2014</v>
      </c>
      <c r="C4" s="17">
        <f>+'Water Heater Stock'!C4</f>
        <v>2015</v>
      </c>
      <c r="D4" s="17">
        <f>+'Water Heater Stock'!D4</f>
        <v>2016</v>
      </c>
      <c r="E4" s="17">
        <f>+'Water Heater Stock'!E4</f>
        <v>2017</v>
      </c>
      <c r="F4" s="17">
        <f>+'Water Heater Stock'!F4</f>
        <v>2018</v>
      </c>
      <c r="G4" s="17">
        <f>+'Water Heater Stock'!G4</f>
        <v>2019</v>
      </c>
      <c r="H4" s="17">
        <f>+'Water Heater Stock'!H4</f>
        <v>2020</v>
      </c>
      <c r="I4" s="17">
        <f>+'Water Heater Stock'!I4</f>
        <v>2021</v>
      </c>
      <c r="J4" s="17">
        <f>+'Water Heater Stock'!J4</f>
        <v>2022</v>
      </c>
      <c r="K4" s="17">
        <f>+'Water Heater Stock'!K4</f>
        <v>2023</v>
      </c>
      <c r="L4" s="17">
        <f>+'Water Heater Stock'!L4</f>
        <v>2024</v>
      </c>
      <c r="M4" s="17">
        <f>+'Water Heater Stock'!M4</f>
        <v>2025</v>
      </c>
      <c r="N4" s="17">
        <f>+'Water Heater Stock'!N4</f>
        <v>2026</v>
      </c>
      <c r="O4" s="17">
        <f>+'Water Heater Stock'!O4</f>
        <v>2027</v>
      </c>
      <c r="P4" s="17">
        <f>+'Water Heater Stock'!P4</f>
        <v>2028</v>
      </c>
      <c r="Q4" s="17">
        <f>+'Water Heater Stock'!Q4</f>
        <v>2029</v>
      </c>
      <c r="R4" s="17">
        <f>+'Water Heater Stock'!R4</f>
        <v>2030</v>
      </c>
      <c r="S4" s="17">
        <f>+'Water Heater Stock'!S4</f>
        <v>2031</v>
      </c>
      <c r="T4" s="17">
        <f>+'Water Heater Stock'!T4</f>
        <v>2032</v>
      </c>
      <c r="U4" s="17">
        <f>+'Water Heater Stock'!U4</f>
        <v>2033</v>
      </c>
      <c r="V4" s="17">
        <f>+'Water Heater Stock'!V1</f>
        <v>0</v>
      </c>
      <c r="W4" s="17">
        <f>+'Water Heater Stock'!W4</f>
        <v>2035</v>
      </c>
    </row>
    <row r="5" spans="1:23" s="10" customFormat="1" ht="16.5" thickBot="1" x14ac:dyDescent="0.3">
      <c r="A5" s="26" t="s">
        <v>31</v>
      </c>
      <c r="B5" s="27">
        <f t="shared" ref="B5:W5" si="0">SUM(B6:B10)</f>
        <v>0</v>
      </c>
      <c r="C5" s="27">
        <f t="shared" ref="C5" si="1">SUM(C6:C10)</f>
        <v>6290.2142857142862</v>
      </c>
      <c r="D5" s="27">
        <f>SUM(D6:D10)</f>
        <v>6290.2142857142844</v>
      </c>
      <c r="E5" s="27">
        <f>SUM(E6:E10)</f>
        <v>6290.2142857142853</v>
      </c>
      <c r="F5" s="27">
        <f t="shared" si="0"/>
        <v>6290.2142857142862</v>
      </c>
      <c r="G5" s="27">
        <f t="shared" si="0"/>
        <v>6290.2142857142844</v>
      </c>
      <c r="H5" s="27">
        <f t="shared" si="0"/>
        <v>6290.2142857142862</v>
      </c>
      <c r="I5" s="27">
        <f t="shared" si="0"/>
        <v>6290.2142857142853</v>
      </c>
      <c r="J5" s="27">
        <f t="shared" si="0"/>
        <v>6290.2142857142844</v>
      </c>
      <c r="K5" s="27">
        <f t="shared" si="0"/>
        <v>6290.2142857142853</v>
      </c>
      <c r="L5" s="27">
        <f t="shared" si="0"/>
        <v>6290.2142857142853</v>
      </c>
      <c r="M5" s="27">
        <f t="shared" si="0"/>
        <v>6290.2142857142862</v>
      </c>
      <c r="N5" s="27">
        <f t="shared" si="0"/>
        <v>6290.2142857142862</v>
      </c>
      <c r="O5" s="27">
        <f t="shared" si="0"/>
        <v>6290.2142857142862</v>
      </c>
      <c r="P5" s="27">
        <f t="shared" si="0"/>
        <v>6290.2142857142862</v>
      </c>
      <c r="Q5" s="27">
        <f t="shared" si="0"/>
        <v>6290.2142857142871</v>
      </c>
      <c r="R5" s="27">
        <f t="shared" si="0"/>
        <v>6290.2142857142844</v>
      </c>
      <c r="S5" s="27">
        <f t="shared" si="0"/>
        <v>6290.2142857142862</v>
      </c>
      <c r="T5" s="27">
        <f t="shared" si="0"/>
        <v>6290.2142857142862</v>
      </c>
      <c r="U5" s="27">
        <f t="shared" si="0"/>
        <v>6290.2142857142853</v>
      </c>
      <c r="V5" s="27">
        <f t="shared" si="0"/>
        <v>6290.2142857142853</v>
      </c>
      <c r="W5" s="27">
        <f t="shared" si="0"/>
        <v>6290.2142857142871</v>
      </c>
    </row>
    <row r="6" spans="1:23" ht="16.5" thickTop="1" x14ac:dyDescent="0.25">
      <c r="A6" s="3" t="s">
        <v>8</v>
      </c>
      <c r="B6" s="13">
        <v>0</v>
      </c>
      <c r="C6" s="13">
        <f>+'[2]Water Heaters Purchased'!C6+'[3]Water Heaters Purchased'!C6+'[4]Water Heaters Purchased'!C6+'[5]Water Heaters Purchased'!C6</f>
        <v>0.12530710089906583</v>
      </c>
      <c r="D6" s="13">
        <f>+'[2]Water Heaters Purchased'!D6+'[3]Water Heaters Purchased'!D6+'[4]Water Heaters Purchased'!D6+'[5]Water Heaters Purchased'!D6</f>
        <v>0.12399334040020543</v>
      </c>
      <c r="E6" s="13">
        <f>+'[2]Water Heaters Purchased'!E6+'[3]Water Heaters Purchased'!E6+'[4]Water Heaters Purchased'!E6+'[5]Water Heaters Purchased'!E6</f>
        <v>0.12269913563886339</v>
      </c>
      <c r="F6" s="13">
        <f>+'[2]Water Heaters Purchased'!F6+'[3]Water Heaters Purchased'!F6+'[4]Water Heaters Purchased'!F6+'[5]Water Heaters Purchased'!F6</f>
        <v>0.12142423876826861</v>
      </c>
      <c r="G6" s="13">
        <f>+'[2]Water Heaters Purchased'!G6+'[3]Water Heaters Purchased'!G6+'[4]Water Heaters Purchased'!G6+'[5]Water Heaters Purchased'!G6</f>
        <v>0.1201684036715167</v>
      </c>
      <c r="H6" s="13">
        <f>+'[2]Water Heaters Purchased'!H6+'[3]Water Heaters Purchased'!H6+'[4]Water Heaters Purchased'!H6+'[5]Water Heaters Purchased'!H6</f>
        <v>0.11893138600398853</v>
      </c>
      <c r="I6" s="13">
        <f>+'[2]Water Heaters Purchased'!I6+'[3]Water Heaters Purchased'!I6+'[4]Water Heaters Purchased'!I6+'[5]Water Heaters Purchased'!I6</f>
        <v>0.1177129432335576</v>
      </c>
      <c r="J6" s="13">
        <f>+'[2]Water Heaters Purchased'!J6+'[3]Water Heaters Purchased'!J6+'[4]Water Heaters Purchased'!J6+'[5]Water Heaters Purchased'!J6</f>
        <v>0.1165128346786259</v>
      </c>
      <c r="K6" s="13">
        <f>+'[2]Water Heaters Purchased'!K6+'[3]Water Heaters Purchased'!K6+'[4]Water Heaters Purchased'!K6+'[5]Water Heaters Purchased'!K6</f>
        <v>0.1153308215440336</v>
      </c>
      <c r="L6" s="13">
        <f>+'[2]Water Heaters Purchased'!L6+'[3]Water Heaters Purchased'!L6+'[4]Water Heaters Purchased'!L6+'[5]Water Heaters Purchased'!L6</f>
        <v>0.11416666695488231</v>
      </c>
      <c r="M6" s="13">
        <f>+'[2]Water Heaters Purchased'!M6+'[3]Water Heaters Purchased'!M6+'[4]Water Heaters Purchased'!M6+'[5]Water Heaters Purchased'!M6</f>
        <v>0.11302013598831682</v>
      </c>
      <c r="N6" s="13">
        <f>+'[2]Water Heaters Purchased'!N6+'[3]Water Heaters Purchased'!N6+'[4]Water Heaters Purchased'!N6+'[5]Water Heaters Purchased'!N6</f>
        <v>0.11189099570330863</v>
      </c>
      <c r="O6" s="13">
        <f>+'[2]Water Heaters Purchased'!O6+'[3]Water Heaters Purchased'!O6+'[4]Water Heaters Purchased'!O6+'[5]Water Heaters Purchased'!O6</f>
        <v>0.11077901516848421</v>
      </c>
      <c r="P6" s="13">
        <f>+'[2]Water Heaters Purchased'!P6+'[3]Water Heaters Purchased'!P6+'[4]Water Heaters Purchased'!P6+'[5]Water Heaters Purchased'!P6</f>
        <v>0.10968396548804418</v>
      </c>
      <c r="Q6" s="13">
        <f>+'[2]Water Heaters Purchased'!Q6+'[3]Water Heaters Purchased'!Q6+'[4]Water Heaters Purchased'!Q6+'[5]Water Heaters Purchased'!Q6</f>
        <v>0.10860561982581571</v>
      </c>
      <c r="R6" s="13">
        <f>+'[2]Water Heaters Purchased'!R6+'[3]Water Heaters Purchased'!R6+'[4]Water Heaters Purchased'!R6+'[5]Water Heaters Purchased'!R6</f>
        <v>0.10754375342748396</v>
      </c>
      <c r="S6" s="13">
        <f>+'[2]Water Heaters Purchased'!S6+'[3]Water Heaters Purchased'!S6+'[4]Water Heaters Purchased'!S6+'[5]Water Heaters Purchased'!S6</f>
        <v>0.10649814364104716</v>
      </c>
      <c r="T6" s="13">
        <f>+'[2]Water Heaters Purchased'!T6+'[3]Water Heaters Purchased'!T6+'[4]Water Heaters Purchased'!T6+'[5]Water Heaters Purchased'!T6</f>
        <v>0.10546856993553899</v>
      </c>
      <c r="U6" s="13">
        <f>+'[2]Water Heaters Purchased'!U6+'[3]Water Heaters Purchased'!U6+'[4]Water Heaters Purchased'!U6+'[5]Water Heaters Purchased'!U6</f>
        <v>0.10445481391806438</v>
      </c>
      <c r="V6" s="13">
        <f>+'[2]Water Heaters Purchased'!V6+'[3]Water Heaters Purchased'!V6+'[4]Water Heaters Purchased'!V6+'[5]Water Heaters Purchased'!V6</f>
        <v>0.10345665934919213</v>
      </c>
      <c r="W6" s="13">
        <f>+'[2]Water Heaters Purchased'!W6+'[3]Water Heaters Purchased'!W6+'[4]Water Heaters Purchased'!W6+'[5]Water Heaters Purchased'!W6</f>
        <v>0.10247389215674929</v>
      </c>
    </row>
    <row r="7" spans="1:23" x14ac:dyDescent="0.25">
      <c r="A7" s="3" t="s">
        <v>11</v>
      </c>
      <c r="B7" s="13">
        <v>0</v>
      </c>
      <c r="C7" s="13">
        <f>+'[2]Water Heaters Purchased'!C7+'[3]Water Heaters Purchased'!C7+'[4]Water Heaters Purchased'!C7+'[5]Water Heaters Purchased'!C7</f>
        <v>3393.5911347100664</v>
      </c>
      <c r="D7" s="13">
        <f>+'[2]Water Heaters Purchased'!D7+'[3]Water Heaters Purchased'!D7+'[4]Water Heaters Purchased'!D7+'[5]Water Heaters Purchased'!D7</f>
        <v>3391.0731290010117</v>
      </c>
      <c r="E7" s="13">
        <f>+'[2]Water Heaters Purchased'!E7+'[3]Water Heaters Purchased'!E7+'[4]Water Heaters Purchased'!E7+'[5]Water Heaters Purchased'!E7</f>
        <v>3388.5820010185544</v>
      </c>
      <c r="F7" s="13">
        <f>+'[2]Water Heaters Purchased'!F7+'[3]Water Heaters Purchased'!F7+'[4]Water Heaters Purchased'!F7+'[5]Water Heaters Purchased'!F7</f>
        <v>3386.1182458579406</v>
      </c>
      <c r="G7" s="13">
        <f>+'[2]Water Heaters Purchased'!G7+'[3]Water Heaters Purchased'!G7+'[4]Water Heaters Purchased'!G7+'[5]Water Heaters Purchased'!G7</f>
        <v>3383.6823560762459</v>
      </c>
      <c r="H7" s="13">
        <f>+'[2]Water Heaters Purchased'!H7+'[3]Water Heaters Purchased'!H7+'[4]Water Heaters Purchased'!H7+'[5]Water Heaters Purchased'!H7</f>
        <v>3381.2748215564648</v>
      </c>
      <c r="I7" s="13">
        <f>+'[2]Water Heaters Purchased'!I7+'[3]Water Heaters Purchased'!I7+'[4]Water Heaters Purchased'!I7+'[5]Water Heaters Purchased'!I7</f>
        <v>3378.8961293730322</v>
      </c>
      <c r="J7" s="13">
        <f>+'[2]Water Heaters Purchased'!J7+'[3]Water Heaters Purchased'!J7+'[4]Water Heaters Purchased'!J7+'[5]Water Heaters Purchased'!J7</f>
        <v>3376.546763658886</v>
      </c>
      <c r="K7" s="13">
        <f>+'[2]Water Heaters Purchased'!K7+'[3]Water Heaters Purchased'!K7+'[4]Water Heaters Purchased'!K7+'[5]Water Heaters Purchased'!K7</f>
        <v>3374.2272054740843</v>
      </c>
      <c r="L7" s="13">
        <f>+'[2]Water Heaters Purchased'!L7+'[3]Water Heaters Purchased'!L7+'[4]Water Heaters Purchased'!L7+'[5]Water Heaters Purchased'!L7</f>
        <v>3371.9379326760422</v>
      </c>
      <c r="M7" s="13">
        <f>+'[2]Water Heaters Purchased'!M7+'[3]Water Heaters Purchased'!M7+'[4]Water Heaters Purchased'!M7+'[5]Water Heaters Purchased'!M7</f>
        <v>3369.6794197914469</v>
      </c>
      <c r="N7" s="13">
        <f>+'[2]Water Heaters Purchased'!N7+'[3]Water Heaters Purchased'!N7+'[4]Water Heaters Purchased'!N7+'[5]Water Heaters Purchased'!N7</f>
        <v>3367.4521378898721</v>
      </c>
      <c r="O7" s="13">
        <f>+'[2]Water Heaters Purchased'!O7+'[3]Water Heaters Purchased'!O7+'[4]Water Heaters Purchased'!O7+'[5]Water Heaters Purchased'!O7</f>
        <v>3365.2565544591553</v>
      </c>
      <c r="P7" s="13">
        <f>+'[2]Water Heaters Purchased'!P7+'[3]Water Heaters Purchased'!P7+'[4]Water Heaters Purchased'!P7+'[5]Water Heaters Purchased'!P7</f>
        <v>3363.0931332825562</v>
      </c>
      <c r="Q7" s="13">
        <f>+'[2]Water Heaters Purchased'!Q7+'[3]Water Heaters Purchased'!Q7+'[4]Water Heaters Purchased'!Q7+'[5]Water Heaters Purchased'!Q7</f>
        <v>3360.9623343177545</v>
      </c>
      <c r="R7" s="13">
        <f>+'[2]Water Heaters Purchased'!R7+'[3]Water Heaters Purchased'!R7+'[4]Water Heaters Purchased'!R7+'[5]Water Heaters Purchased'!R7</f>
        <v>3358.864613577688</v>
      </c>
      <c r="S7" s="13">
        <f>+'[2]Water Heaters Purchased'!S7+'[3]Water Heaters Purchased'!S7+'[4]Water Heaters Purchased'!S7+'[5]Water Heaters Purchased'!S7</f>
        <v>3356.8004230132974</v>
      </c>
      <c r="T7" s="13">
        <f>+'[2]Water Heaters Purchased'!T7+'[3]Water Heaters Purchased'!T7+'[4]Water Heaters Purchased'!T7+'[5]Water Heaters Purchased'!T7</f>
        <v>3354.770210398161</v>
      </c>
      <c r="U7" s="13">
        <f>+'[2]Water Heaters Purchased'!U7+'[3]Water Heaters Purchased'!U7+'[4]Water Heaters Purchased'!U7+'[5]Water Heaters Purchased'!U7</f>
        <v>3352.7744192150885</v>
      </c>
      <c r="V7" s="13">
        <f>+'[2]Water Heaters Purchased'!V7+'[3]Water Heaters Purchased'!V7+'[4]Water Heaters Purchased'!V7+'[5]Water Heaters Purchased'!V7</f>
        <v>3350.813488544647</v>
      </c>
      <c r="W7" s="13">
        <f>+'[2]Water Heaters Purchased'!W7+'[3]Water Heaters Purchased'!W7+'[4]Water Heaters Purchased'!W7+'[5]Water Heaters Purchased'!W7</f>
        <v>3348.8878529556796</v>
      </c>
    </row>
    <row r="8" spans="1:23" x14ac:dyDescent="0.25">
      <c r="A8" s="3" t="s">
        <v>12</v>
      </c>
      <c r="B8" s="13">
        <v>0</v>
      </c>
      <c r="C8" s="13">
        <f>+'[2]Water Heaters Purchased'!C8+'[3]Water Heaters Purchased'!C8+'[4]Water Heaters Purchased'!C8+'[5]Water Heaters Purchased'!C8</f>
        <v>0.22864058784375541</v>
      </c>
      <c r="D8" s="13">
        <f>+'[2]Water Heaters Purchased'!D8+'[3]Water Heaters Purchased'!D8+'[4]Water Heaters Purchased'!D8+'[5]Water Heaters Purchased'!D8</f>
        <v>0.22645073591208606</v>
      </c>
      <c r="E8" s="13">
        <f>+'[2]Water Heaters Purchased'!E8+'[3]Water Heaters Purchased'!E8+'[4]Water Heaters Purchased'!E8+'[5]Water Heaters Purchased'!E8</f>
        <v>0.22428035586083533</v>
      </c>
      <c r="F8" s="13">
        <f>+'[2]Water Heaters Purchased'!F8+'[3]Water Heaters Purchased'!F8+'[4]Water Heaters Purchased'!F8+'[5]Water Heaters Purchased'!F8</f>
        <v>0.22212946228007213</v>
      </c>
      <c r="G8" s="13">
        <f>+'[2]Water Heaters Purchased'!G8+'[3]Water Heaters Purchased'!G8+'[4]Water Heaters Purchased'!G8+'[5]Water Heaters Purchased'!G8</f>
        <v>0.21999806400579797</v>
      </c>
      <c r="H8" s="13">
        <f>+'[2]Water Heaters Purchased'!H8+'[3]Water Heaters Purchased'!H8+'[4]Water Heaters Purchased'!H8+'[5]Water Heaters Purchased'!H8</f>
        <v>0.21788616421972135</v>
      </c>
      <c r="I8" s="13">
        <f>+'[2]Water Heaters Purchased'!I8+'[3]Water Heaters Purchased'!I8+'[4]Water Heaters Purchased'!I8+'[5]Water Heaters Purchased'!I8</f>
        <v>0.21579376055111515</v>
      </c>
      <c r="J8" s="13">
        <f>+'[2]Water Heaters Purchased'!J8+'[3]Water Heaters Purchased'!J8+'[4]Water Heaters Purchased'!J8+'[5]Water Heaters Purchased'!J8</f>
        <v>0.21372084518060461</v>
      </c>
      <c r="K8" s="13">
        <f>+'[2]Water Heaters Purchased'!K8+'[3]Water Heaters Purchased'!K8+'[4]Water Heaters Purchased'!K8+'[5]Water Heaters Purchased'!K8</f>
        <v>0.21166740494573358</v>
      </c>
      <c r="L8" s="13">
        <f>+'[2]Water Heaters Purchased'!L8+'[3]Water Heaters Purchased'!L8+'[4]Water Heaters Purchased'!L8+'[5]Water Heaters Purchased'!L8</f>
        <v>0.20963342144815708</v>
      </c>
      <c r="M8" s="13">
        <f>+'[2]Water Heaters Purchased'!M8+'[3]Water Heaters Purchased'!M8+'[4]Water Heaters Purchased'!M8+'[5]Water Heaters Purchased'!M8</f>
        <v>0.20761887116231309</v>
      </c>
      <c r="N8" s="13">
        <f>+'[2]Water Heaters Purchased'!N8+'[3]Water Heaters Purchased'!N8+'[4]Water Heaters Purchased'!N8+'[5]Water Heaters Purchased'!N8</f>
        <v>0.20562372554542405</v>
      </c>
      <c r="O8" s="13">
        <f>+'[2]Water Heaters Purchased'!O8+'[3]Water Heaters Purchased'!O8+'[4]Water Heaters Purchased'!O8+'[5]Water Heaters Purchased'!O8</f>
        <v>0.20364795114868572</v>
      </c>
      <c r="P8" s="13">
        <f>+'[2]Water Heaters Purchased'!P8+'[3]Water Heaters Purchased'!P8+'[4]Water Heaters Purchased'!P8+'[5]Water Heaters Purchased'!P8</f>
        <v>0.2016915097294984</v>
      </c>
      <c r="Q8" s="13">
        <f>+'[2]Water Heaters Purchased'!Q8+'[3]Water Heaters Purchased'!Q8+'[4]Water Heaters Purchased'!Q8+'[5]Water Heaters Purchased'!Q8</f>
        <v>0.19975435836460176</v>
      </c>
      <c r="R8" s="13">
        <f>+'[2]Water Heaters Purchased'!R8+'[3]Water Heaters Purchased'!R8+'[4]Water Heaters Purchased'!R8+'[5]Water Heaters Purchased'!R8</f>
        <v>0.19783644956397742</v>
      </c>
      <c r="S8" s="13">
        <f>+'[2]Water Heaters Purchased'!S8+'[3]Water Heaters Purchased'!S8+'[4]Water Heaters Purchased'!S8+'[5]Water Heaters Purchased'!S8</f>
        <v>0.19593773138538112</v>
      </c>
      <c r="T8" s="13">
        <f>+'[2]Water Heaters Purchased'!T8+'[3]Water Heaters Purchased'!T8+'[4]Water Heaters Purchased'!T8+'[5]Water Heaters Purchased'!T8</f>
        <v>0.19405814754937695</v>
      </c>
      <c r="U8" s="13">
        <f>+'[2]Water Heaters Purchased'!U8+'[3]Water Heaters Purchased'!U8+'[4]Water Heaters Purchased'!U8+'[5]Water Heaters Purchased'!U8</f>
        <v>0.19219763755474295</v>
      </c>
      <c r="V8" s="13">
        <f>+'[2]Water Heaters Purchased'!V8+'[3]Water Heaters Purchased'!V8+'[4]Water Heaters Purchased'!V8+'[5]Water Heaters Purchased'!V8</f>
        <v>0.19035613679412422</v>
      </c>
      <c r="W8" s="13">
        <f>+'[2]Water Heaters Purchased'!W8+'[3]Water Heaters Purchased'!W8+'[4]Water Heaters Purchased'!W8+'[5]Water Heaters Purchased'!W8</f>
        <v>0.18853357666981005</v>
      </c>
    </row>
    <row r="9" spans="1:23" x14ac:dyDescent="0.25">
      <c r="A9" s="3" t="s">
        <v>13</v>
      </c>
      <c r="B9" s="13">
        <v>0</v>
      </c>
      <c r="C9" s="13">
        <f>+'[2]Water Heaters Purchased'!C9+'[3]Water Heaters Purchased'!C9+'[4]Water Heaters Purchased'!C9+'[5]Water Heaters Purchased'!C9</f>
        <v>878.24045934399408</v>
      </c>
      <c r="D9" s="13">
        <f>+'[2]Water Heaters Purchased'!D9+'[3]Water Heaters Purchased'!D9+'[4]Water Heaters Purchased'!D9+'[5]Water Heaters Purchased'!D9</f>
        <v>881.91793223829461</v>
      </c>
      <c r="E9" s="13">
        <f>+'[2]Water Heaters Purchased'!E9+'[3]Water Heaters Purchased'!E9+'[4]Water Heaters Purchased'!E9+'[5]Water Heaters Purchased'!E9</f>
        <v>885.610301462763</v>
      </c>
      <c r="F9" s="13">
        <f>+'[2]Water Heaters Purchased'!F9+'[3]Water Heaters Purchased'!F9+'[4]Water Heaters Purchased'!F9+'[5]Water Heaters Purchased'!F9</f>
        <v>889.31719683618144</v>
      </c>
      <c r="G9" s="13">
        <f>+'[2]Water Heaters Purchased'!G9+'[3]Water Heaters Purchased'!G9+'[4]Water Heaters Purchased'!G9+'[5]Water Heaters Purchased'!G9</f>
        <v>893.03823860619264</v>
      </c>
      <c r="H9" s="13">
        <f>+'[2]Water Heaters Purchased'!H9+'[3]Water Heaters Purchased'!H9+'[4]Water Heaters Purchased'!H9+'[5]Water Heaters Purchased'!H9</f>
        <v>896.77303746665802</v>
      </c>
      <c r="I9" s="13">
        <f>+'[2]Water Heaters Purchased'!I9+'[3]Water Heaters Purchased'!I9+'[4]Water Heaters Purchased'!I9+'[5]Water Heaters Purchased'!I9</f>
        <v>900.52119458217601</v>
      </c>
      <c r="J9" s="13">
        <f>+'[2]Water Heaters Purchased'!J9+'[3]Water Heaters Purchased'!J9+'[4]Water Heaters Purchased'!J9+'[5]Water Heaters Purchased'!J9</f>
        <v>904.28230161988836</v>
      </c>
      <c r="K9" s="13">
        <f>+'[2]Water Heaters Purchased'!K9+'[3]Water Heaters Purchased'!K9+'[4]Water Heaters Purchased'!K9+'[5]Water Heaters Purchased'!K9</f>
        <v>908.05594078870035</v>
      </c>
      <c r="L9" s="13">
        <f>+'[2]Water Heaters Purchased'!L9+'[3]Water Heaters Purchased'!L9+'[4]Water Heaters Purchased'!L9+'[5]Water Heaters Purchased'!L9</f>
        <v>911.84168488601767</v>
      </c>
      <c r="M9" s="13">
        <f>+'[2]Water Heaters Purchased'!M9+'[3]Water Heaters Purchased'!M9+'[4]Water Heaters Purchased'!M9+'[5]Water Heaters Purchased'!M9</f>
        <v>915.6390973521145</v>
      </c>
      <c r="N9" s="13">
        <f>+'[2]Water Heaters Purchased'!N9+'[3]Water Heaters Purchased'!N9+'[4]Water Heaters Purchased'!N9+'[5]Water Heaters Purchased'!N9</f>
        <v>919.44773233222224</v>
      </c>
      <c r="O9" s="13">
        <f>+'[2]Water Heaters Purchased'!O9+'[3]Water Heaters Purchased'!O9+'[4]Water Heaters Purchased'!O9+'[5]Water Heaters Purchased'!O9</f>
        <v>923.26713474643475</v>
      </c>
      <c r="P9" s="13">
        <f>+'[2]Water Heaters Purchased'!P9+'[3]Water Heaters Purchased'!P9+'[4]Water Heaters Purchased'!P9+'[5]Water Heaters Purchased'!P9</f>
        <v>927.09684036749832</v>
      </c>
      <c r="Q9" s="13">
        <f>+'[2]Water Heaters Purchased'!Q9+'[3]Water Heaters Purchased'!Q9+'[4]Water Heaters Purchased'!Q9+'[5]Water Heaters Purchased'!Q9</f>
        <v>930.93637590656851</v>
      </c>
      <c r="R9" s="13">
        <f>+'[2]Water Heaters Purchased'!R9+'[3]Water Heaters Purchased'!R9+'[4]Water Heaters Purchased'!R9+'[5]Water Heaters Purchased'!R9</f>
        <v>934.78525910698443</v>
      </c>
      <c r="S9" s="13">
        <f>+'[2]Water Heaters Purchased'!S9+'[3]Water Heaters Purchased'!S9+'[4]Water Heaters Purchased'!S9+'[5]Water Heaters Purchased'!S9</f>
        <v>938.64299884611683</v>
      </c>
      <c r="T9" s="13">
        <f>+'[2]Water Heaters Purchased'!T9+'[3]Water Heaters Purchased'!T9+'[4]Water Heaters Purchased'!T9+'[5]Water Heaters Purchased'!T9</f>
        <v>942.50909524532358</v>
      </c>
      <c r="U9" s="13">
        <f>+'[2]Water Heaters Purchased'!U9+'[3]Water Heaters Purchased'!U9+'[4]Water Heaters Purchased'!U9+'[5]Water Heaters Purchased'!U9</f>
        <v>946.3830397880505</v>
      </c>
      <c r="V9" s="13">
        <f>+'[2]Water Heaters Purchased'!V9+'[3]Water Heaters Purchased'!V9+'[4]Water Heaters Purchased'!V9+'[5]Water Heaters Purchased'!V9</f>
        <v>950.26431544608818</v>
      </c>
      <c r="W9" s="13">
        <f>+'[2]Water Heaters Purchased'!W9+'[3]Water Heaters Purchased'!W9+'[4]Water Heaters Purchased'!W9+'[5]Water Heaters Purchased'!W9</f>
        <v>954.15239681399362</v>
      </c>
    </row>
    <row r="10" spans="1:23" x14ac:dyDescent="0.25">
      <c r="A10" s="3" t="s">
        <v>14</v>
      </c>
      <c r="B10" s="13">
        <v>0</v>
      </c>
      <c r="C10" s="13">
        <f>+'[2]Water Heaters Purchased'!C10+'[3]Water Heaters Purchased'!C10+'[4]Water Heaters Purchased'!C10+'[5]Water Heaters Purchased'!C10</f>
        <v>2018.0287439714828</v>
      </c>
      <c r="D10" s="13">
        <f>+'[2]Water Heaters Purchased'!D10+'[3]Water Heaters Purchased'!D10+'[4]Water Heaters Purchased'!D10+'[5]Water Heaters Purchased'!D10</f>
        <v>2016.872780398666</v>
      </c>
      <c r="E10" s="13">
        <f>+'[2]Water Heaters Purchased'!E10+'[3]Water Heaters Purchased'!E10+'[4]Water Heaters Purchased'!E10+'[5]Water Heaters Purchased'!E10</f>
        <v>2015.6750037414686</v>
      </c>
      <c r="F10" s="13">
        <f>+'[2]Water Heaters Purchased'!F10+'[3]Water Heaters Purchased'!F10+'[4]Water Heaters Purchased'!F10+'[5]Water Heaters Purchased'!F10</f>
        <v>2014.4352893191162</v>
      </c>
      <c r="G10" s="13">
        <f>+'[2]Water Heaters Purchased'!G10+'[3]Water Heaters Purchased'!G10+'[4]Water Heaters Purchased'!G10+'[5]Water Heaters Purchased'!G10</f>
        <v>2013.1535245641694</v>
      </c>
      <c r="H10" s="13">
        <f>+'[2]Water Heaters Purchased'!H10+'[3]Water Heaters Purchased'!H10+'[4]Water Heaters Purchased'!H10+'[5]Water Heaters Purchased'!H10</f>
        <v>2011.8296091409388</v>
      </c>
      <c r="I10" s="13">
        <f>+'[2]Water Heaters Purchased'!I10+'[3]Water Heaters Purchased'!I10+'[4]Water Heaters Purchased'!I10+'[5]Water Heaters Purchased'!I10</f>
        <v>2010.4634550552926</v>
      </c>
      <c r="J10" s="13">
        <f>+'[2]Water Heaters Purchased'!J10+'[3]Water Heaters Purchased'!J10+'[4]Water Heaters Purchased'!J10+'[5]Water Heaters Purchased'!J10</f>
        <v>2009.054986755651</v>
      </c>
      <c r="K10" s="13">
        <f>+'[2]Water Heaters Purchased'!K10+'[3]Water Heaters Purchased'!K10+'[4]Water Heaters Purchased'!K10+'[5]Water Heaters Purchased'!K10</f>
        <v>2007.6041412250117</v>
      </c>
      <c r="L10" s="13">
        <f>+'[2]Water Heaters Purchased'!L10+'[3]Water Heaters Purchased'!L10+'[4]Water Heaters Purchased'!L10+'[5]Water Heaters Purchased'!L10</f>
        <v>2006.1108680638229</v>
      </c>
      <c r="M10" s="13">
        <f>+'[2]Water Heaters Purchased'!M10+'[3]Water Heaters Purchased'!M10+'[4]Water Heaters Purchased'!M10+'[5]Water Heaters Purchased'!M10</f>
        <v>2004.575129563575</v>
      </c>
      <c r="N10" s="13">
        <f>+'[2]Water Heaters Purchased'!N10+'[3]Water Heaters Purchased'!N10+'[4]Water Heaters Purchased'!N10+'[5]Water Heaters Purchased'!N10</f>
        <v>2002.9969007709428</v>
      </c>
      <c r="O10" s="13">
        <f>+'[2]Water Heaters Purchased'!O10+'[3]Water Heaters Purchased'!O10+'[4]Water Heaters Purchased'!O10+'[5]Water Heaters Purchased'!O10</f>
        <v>2001.3761695423793</v>
      </c>
      <c r="P10" s="13">
        <f>+'[2]Water Heaters Purchased'!P10+'[3]Water Heaters Purchased'!P10+'[4]Water Heaters Purchased'!P10+'[5]Water Heaters Purchased'!P10</f>
        <v>1999.7129365890141</v>
      </c>
      <c r="Q10" s="13">
        <f>+'[2]Water Heaters Purchased'!Q10+'[3]Water Heaters Purchased'!Q10+'[4]Water Heaters Purchased'!Q10+'[5]Water Heaters Purchased'!Q10</f>
        <v>1998.0072155117732</v>
      </c>
      <c r="R10" s="13">
        <f>+'[2]Water Heaters Purchased'!R10+'[3]Water Heaters Purchased'!R10+'[4]Water Heaters Purchased'!R10+'[5]Water Heaters Purchased'!R10</f>
        <v>1996.259032826621</v>
      </c>
      <c r="S10" s="13">
        <f>+'[2]Water Heaters Purchased'!S10+'[3]Water Heaters Purchased'!S10+'[4]Water Heaters Purchased'!S10+'[5]Water Heaters Purchased'!S10</f>
        <v>1994.4684279798455</v>
      </c>
      <c r="T10" s="13">
        <f>+'[2]Water Heaters Purchased'!T10+'[3]Water Heaters Purchased'!T10+'[4]Water Heaters Purchased'!T10+'[5]Water Heaters Purchased'!T10</f>
        <v>1992.6354533533163</v>
      </c>
      <c r="U10" s="13">
        <f>+'[2]Water Heaters Purchased'!U10+'[3]Water Heaters Purchased'!U10+'[4]Water Heaters Purchased'!U10+'[5]Water Heaters Purchased'!U10</f>
        <v>1990.7601742596735</v>
      </c>
      <c r="V10" s="13">
        <f>+'[2]Water Heaters Purchased'!V10+'[3]Water Heaters Purchased'!V10+'[4]Water Heaters Purchased'!V10+'[5]Water Heaters Purchased'!V10</f>
        <v>1988.8426689274067</v>
      </c>
      <c r="W10" s="13">
        <f>+'[2]Water Heaters Purchased'!W10+'[3]Water Heaters Purchased'!W10+'[4]Water Heaters Purchased'!W10+'[5]Water Heaters Purchased'!W10</f>
        <v>1986.8830284757869</v>
      </c>
    </row>
    <row r="11" spans="1:23" ht="15.6" x14ac:dyDescent="0.3">
      <c r="D11" s="4"/>
    </row>
    <row r="12" spans="1:23" ht="15.6" x14ac:dyDescent="0.3">
      <c r="A12" s="4" t="s">
        <v>79</v>
      </c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2">SUM(B15:B19)</f>
        <v>0</v>
      </c>
      <c r="C14" s="27">
        <f t="shared" ref="C14" si="3">SUM(C15:C19)</f>
        <v>6290.2142857142862</v>
      </c>
      <c r="D14" s="27">
        <f t="shared" si="2"/>
        <v>6290.2142857142862</v>
      </c>
      <c r="E14" s="27">
        <f t="shared" si="2"/>
        <v>6290.2142857142862</v>
      </c>
      <c r="F14" s="27">
        <f t="shared" si="2"/>
        <v>6290.2142857142862</v>
      </c>
      <c r="G14" s="27">
        <f t="shared" si="2"/>
        <v>6290.2142857142862</v>
      </c>
      <c r="H14" s="27">
        <f t="shared" si="2"/>
        <v>6290.2142857142844</v>
      </c>
      <c r="I14" s="27">
        <f t="shared" si="2"/>
        <v>6290.2142857142844</v>
      </c>
      <c r="J14" s="27">
        <f t="shared" si="2"/>
        <v>6290.2142857142844</v>
      </c>
      <c r="K14" s="27">
        <f t="shared" si="2"/>
        <v>6290.2142857142844</v>
      </c>
      <c r="L14" s="27">
        <f t="shared" si="2"/>
        <v>6290.2142857142844</v>
      </c>
      <c r="M14" s="27">
        <f t="shared" si="2"/>
        <v>6290.2142857142844</v>
      </c>
      <c r="N14" s="27">
        <f t="shared" si="2"/>
        <v>6290.2142857142844</v>
      </c>
      <c r="O14" s="27">
        <f t="shared" si="2"/>
        <v>6290.2142857142844</v>
      </c>
      <c r="P14" s="27">
        <f t="shared" si="2"/>
        <v>6290.2142857142844</v>
      </c>
      <c r="Q14" s="27">
        <f t="shared" si="2"/>
        <v>6290.2142857142844</v>
      </c>
      <c r="R14" s="27">
        <f t="shared" si="2"/>
        <v>6290.2142857142844</v>
      </c>
      <c r="S14" s="27">
        <f t="shared" si="2"/>
        <v>6290.2142857142844</v>
      </c>
      <c r="T14" s="27">
        <f t="shared" si="2"/>
        <v>6290.2142857142844</v>
      </c>
      <c r="U14" s="27">
        <f t="shared" si="2"/>
        <v>6290.2142857142844</v>
      </c>
      <c r="V14" s="27">
        <f t="shared" si="2"/>
        <v>6290.2142857142844</v>
      </c>
      <c r="W14" s="27">
        <f t="shared" si="2"/>
        <v>6290.2142857142862</v>
      </c>
    </row>
    <row r="15" spans="1:23" ht="16.5" thickTop="1" x14ac:dyDescent="0.25">
      <c r="A15" s="3" t="s">
        <v>8</v>
      </c>
      <c r="B15" s="13">
        <v>0</v>
      </c>
      <c r="C15" s="13">
        <f>+'[2]Water Heaters Purchased'!C15+'[3]Water Heaters Purchased'!C15+'[4]Water Heaters Purchased'!C15+'[5]Water Heaters Purchased'!C15</f>
        <v>0</v>
      </c>
      <c r="D15" s="13">
        <f>+'[2]Water Heaters Purchased'!D15+'[3]Water Heaters Purchased'!D15+'[4]Water Heaters Purchased'!D15+'[5]Water Heaters Purchased'!D15</f>
        <v>0</v>
      </c>
      <c r="E15" s="13">
        <f>+'[2]Water Heaters Purchased'!E15+'[3]Water Heaters Purchased'!E15+'[4]Water Heaters Purchased'!E15+'[5]Water Heaters Purchased'!E15</f>
        <v>0</v>
      </c>
      <c r="F15" s="13">
        <f>+'[2]Water Heaters Purchased'!F15+'[3]Water Heaters Purchased'!F15+'[4]Water Heaters Purchased'!F15+'[5]Water Heaters Purchased'!F15</f>
        <v>0</v>
      </c>
      <c r="G15" s="13">
        <f>+'[2]Water Heaters Purchased'!G15+'[3]Water Heaters Purchased'!G15+'[4]Water Heaters Purchased'!G15+'[5]Water Heaters Purchased'!G15</f>
        <v>0</v>
      </c>
      <c r="H15" s="13">
        <f>+'[2]Water Heaters Purchased'!H15+'[3]Water Heaters Purchased'!H15+'[4]Water Heaters Purchased'!H15+'[5]Water Heaters Purchased'!H15</f>
        <v>0</v>
      </c>
      <c r="I15" s="13">
        <f>+'[2]Water Heaters Purchased'!I15+'[3]Water Heaters Purchased'!I15+'[4]Water Heaters Purchased'!I15+'[5]Water Heaters Purchased'!I15</f>
        <v>0</v>
      </c>
      <c r="J15" s="13">
        <f>+'[2]Water Heaters Purchased'!J15+'[3]Water Heaters Purchased'!J15+'[4]Water Heaters Purchased'!J15+'[5]Water Heaters Purchased'!J15</f>
        <v>0</v>
      </c>
      <c r="K15" s="13">
        <f>+'[2]Water Heaters Purchased'!K15+'[3]Water Heaters Purchased'!K15+'[4]Water Heaters Purchased'!K15+'[5]Water Heaters Purchased'!K15</f>
        <v>0</v>
      </c>
      <c r="L15" s="13">
        <f>+'[2]Water Heaters Purchased'!L15+'[3]Water Heaters Purchased'!L15+'[4]Water Heaters Purchased'!L15+'[5]Water Heaters Purchased'!L15</f>
        <v>0</v>
      </c>
      <c r="M15" s="13">
        <f>+'[2]Water Heaters Purchased'!M15+'[3]Water Heaters Purchased'!M15+'[4]Water Heaters Purchased'!M15+'[5]Water Heaters Purchased'!M15</f>
        <v>0</v>
      </c>
      <c r="N15" s="13">
        <f>+'[2]Water Heaters Purchased'!N15+'[3]Water Heaters Purchased'!N15+'[4]Water Heaters Purchased'!N15+'[5]Water Heaters Purchased'!N15</f>
        <v>0</v>
      </c>
      <c r="O15" s="13">
        <f>+'[2]Water Heaters Purchased'!O15+'[3]Water Heaters Purchased'!O15+'[4]Water Heaters Purchased'!O15+'[5]Water Heaters Purchased'!O15</f>
        <v>0</v>
      </c>
      <c r="P15" s="13">
        <f>+'[2]Water Heaters Purchased'!P15+'[3]Water Heaters Purchased'!P15+'[4]Water Heaters Purchased'!P15+'[5]Water Heaters Purchased'!P15</f>
        <v>0</v>
      </c>
      <c r="Q15" s="13">
        <f>+'[2]Water Heaters Purchased'!Q15+'[3]Water Heaters Purchased'!Q15+'[4]Water Heaters Purchased'!Q15+'[5]Water Heaters Purchased'!Q15</f>
        <v>0</v>
      </c>
      <c r="R15" s="13">
        <f>+'[2]Water Heaters Purchased'!R15+'[3]Water Heaters Purchased'!R15+'[4]Water Heaters Purchased'!R15+'[5]Water Heaters Purchased'!R15</f>
        <v>0</v>
      </c>
      <c r="S15" s="13">
        <f>+'[2]Water Heaters Purchased'!S15+'[3]Water Heaters Purchased'!S15+'[4]Water Heaters Purchased'!S15+'[5]Water Heaters Purchased'!S15</f>
        <v>0</v>
      </c>
      <c r="T15" s="13">
        <f>+'[2]Water Heaters Purchased'!T15+'[3]Water Heaters Purchased'!T15+'[4]Water Heaters Purchased'!T15+'[5]Water Heaters Purchased'!T15</f>
        <v>0</v>
      </c>
      <c r="U15" s="13">
        <f>+'[2]Water Heaters Purchased'!U15+'[3]Water Heaters Purchased'!U15+'[4]Water Heaters Purchased'!U15+'[5]Water Heaters Purchased'!U15</f>
        <v>0</v>
      </c>
      <c r="V15" s="13">
        <f>+'[2]Water Heaters Purchased'!V15+'[3]Water Heaters Purchased'!V15+'[4]Water Heaters Purchased'!V15+'[5]Water Heaters Purchased'!V15</f>
        <v>0</v>
      </c>
      <c r="W15" s="13">
        <f>+'[2]Water Heaters Purchased'!W15+'[3]Water Heaters Purchased'!W15+'[4]Water Heaters Purchased'!W15+'[5]Water Heaters Purchased'!W15</f>
        <v>0</v>
      </c>
    </row>
    <row r="16" spans="1:23" x14ac:dyDescent="0.25">
      <c r="A16" s="3" t="s">
        <v>11</v>
      </c>
      <c r="B16" s="13">
        <v>0</v>
      </c>
      <c r="C16" s="13">
        <f>+'[2]Water Heaters Purchased'!C16+'[3]Water Heaters Purchased'!C16+'[4]Water Heaters Purchased'!C16+'[5]Water Heaters Purchased'!C16</f>
        <v>6290.2142857142862</v>
      </c>
      <c r="D16" s="13">
        <f>+'[2]Water Heaters Purchased'!D16+'[3]Water Heaters Purchased'!D16+'[4]Water Heaters Purchased'!D16+'[5]Water Heaters Purchased'!D16</f>
        <v>6290.2142857142862</v>
      </c>
      <c r="E16" s="13">
        <f>+'[2]Water Heaters Purchased'!E16+'[3]Water Heaters Purchased'!E16+'[4]Water Heaters Purchased'!E16+'[5]Water Heaters Purchased'!E16</f>
        <v>6290.2142857142862</v>
      </c>
      <c r="F16" s="13">
        <f>+'[2]Water Heaters Purchased'!F16+'[3]Water Heaters Purchased'!F16+'[4]Water Heaters Purchased'!F16+'[5]Water Heaters Purchased'!F16</f>
        <v>6290.2142857142862</v>
      </c>
      <c r="G16" s="13">
        <f>+'[2]Water Heaters Purchased'!G16+'[3]Water Heaters Purchased'!G16+'[4]Water Heaters Purchased'!G16+'[5]Water Heaters Purchased'!G16</f>
        <v>6290.2142857142862</v>
      </c>
      <c r="H16" s="13">
        <f>+'[2]Water Heaters Purchased'!H16+'[3]Water Heaters Purchased'!H16+'[4]Water Heaters Purchased'!H16+'[5]Water Heaters Purchased'!H16</f>
        <v>6290.2142857142844</v>
      </c>
      <c r="I16" s="13">
        <f>+'[2]Water Heaters Purchased'!I16+'[3]Water Heaters Purchased'!I16+'[4]Water Heaters Purchased'!I16+'[5]Water Heaters Purchased'!I16</f>
        <v>6290.2142857142844</v>
      </c>
      <c r="J16" s="13">
        <f>+'[2]Water Heaters Purchased'!J16+'[3]Water Heaters Purchased'!J16+'[4]Water Heaters Purchased'!J16+'[5]Water Heaters Purchased'!J16</f>
        <v>6290.2142857142844</v>
      </c>
      <c r="K16" s="13">
        <f>+'[2]Water Heaters Purchased'!K16+'[3]Water Heaters Purchased'!K16+'[4]Water Heaters Purchased'!K16+'[5]Water Heaters Purchased'!K16</f>
        <v>6290.2142857142844</v>
      </c>
      <c r="L16" s="13">
        <f>+'[2]Water Heaters Purchased'!L16+'[3]Water Heaters Purchased'!L16+'[4]Water Heaters Purchased'!L16+'[5]Water Heaters Purchased'!L16</f>
        <v>6290.2142857142844</v>
      </c>
      <c r="M16" s="13">
        <f>+'[2]Water Heaters Purchased'!M16+'[3]Water Heaters Purchased'!M16+'[4]Water Heaters Purchased'!M16+'[5]Water Heaters Purchased'!M16</f>
        <v>6290.2142857142844</v>
      </c>
      <c r="N16" s="13">
        <f>+'[2]Water Heaters Purchased'!N16+'[3]Water Heaters Purchased'!N16+'[4]Water Heaters Purchased'!N16+'[5]Water Heaters Purchased'!N16</f>
        <v>6290.2142857142844</v>
      </c>
      <c r="O16" s="13">
        <f>+'[2]Water Heaters Purchased'!O16+'[3]Water Heaters Purchased'!O16+'[4]Water Heaters Purchased'!O16+'[5]Water Heaters Purchased'!O16</f>
        <v>6290.2142857142844</v>
      </c>
      <c r="P16" s="13">
        <f>+'[2]Water Heaters Purchased'!P16+'[3]Water Heaters Purchased'!P16+'[4]Water Heaters Purchased'!P16+'[5]Water Heaters Purchased'!P16</f>
        <v>6290.2142857142844</v>
      </c>
      <c r="Q16" s="13">
        <f>+'[2]Water Heaters Purchased'!Q16+'[3]Water Heaters Purchased'!Q16+'[4]Water Heaters Purchased'!Q16+'[5]Water Heaters Purchased'!Q16</f>
        <v>6290.2142857142844</v>
      </c>
      <c r="R16" s="13">
        <f>+'[2]Water Heaters Purchased'!R16+'[3]Water Heaters Purchased'!R16+'[4]Water Heaters Purchased'!R16+'[5]Water Heaters Purchased'!R16</f>
        <v>6290.2142857142844</v>
      </c>
      <c r="S16" s="13">
        <f>+'[2]Water Heaters Purchased'!S16+'[3]Water Heaters Purchased'!S16+'[4]Water Heaters Purchased'!S16+'[5]Water Heaters Purchased'!S16</f>
        <v>6290.2142857142844</v>
      </c>
      <c r="T16" s="13">
        <f>+'[2]Water Heaters Purchased'!T16+'[3]Water Heaters Purchased'!T16+'[4]Water Heaters Purchased'!T16+'[5]Water Heaters Purchased'!T16</f>
        <v>6290.2142857142844</v>
      </c>
      <c r="U16" s="13">
        <f>+'[2]Water Heaters Purchased'!U16+'[3]Water Heaters Purchased'!U16+'[4]Water Heaters Purchased'!U16+'[5]Water Heaters Purchased'!U16</f>
        <v>6290.2142857142844</v>
      </c>
      <c r="V16" s="13">
        <f>+'[2]Water Heaters Purchased'!V16+'[3]Water Heaters Purchased'!V16+'[4]Water Heaters Purchased'!V16+'[5]Water Heaters Purchased'!V16</f>
        <v>6290.2142857142844</v>
      </c>
      <c r="W16" s="13">
        <f>+'[2]Water Heaters Purchased'!W16+'[3]Water Heaters Purchased'!W16+'[4]Water Heaters Purchased'!W16+'[5]Water Heaters Purchased'!W16</f>
        <v>6290.2142857142862</v>
      </c>
    </row>
    <row r="17" spans="1:23" x14ac:dyDescent="0.25">
      <c r="A17" s="3" t="s">
        <v>12</v>
      </c>
      <c r="B17" s="13">
        <v>0</v>
      </c>
      <c r="C17" s="13">
        <f>+'[2]Water Heaters Purchased'!C17+'[3]Water Heaters Purchased'!C17+'[4]Water Heaters Purchased'!C17+'[5]Water Heaters Purchased'!C17</f>
        <v>0</v>
      </c>
      <c r="D17" s="13">
        <f>+'[2]Water Heaters Purchased'!D17+'[3]Water Heaters Purchased'!D17+'[4]Water Heaters Purchased'!D17+'[5]Water Heaters Purchased'!D17</f>
        <v>0</v>
      </c>
      <c r="E17" s="13">
        <f>+'[2]Water Heaters Purchased'!E17+'[3]Water Heaters Purchased'!E17+'[4]Water Heaters Purchased'!E17+'[5]Water Heaters Purchased'!E17</f>
        <v>0</v>
      </c>
      <c r="F17" s="13">
        <f>+'[2]Water Heaters Purchased'!F17+'[3]Water Heaters Purchased'!F17+'[4]Water Heaters Purchased'!F17+'[5]Water Heaters Purchased'!F17</f>
        <v>0</v>
      </c>
      <c r="G17" s="13">
        <f>+'[2]Water Heaters Purchased'!G17+'[3]Water Heaters Purchased'!G17+'[4]Water Heaters Purchased'!G17+'[5]Water Heaters Purchased'!G17</f>
        <v>0</v>
      </c>
      <c r="H17" s="13">
        <f>+'[2]Water Heaters Purchased'!H17+'[3]Water Heaters Purchased'!H17+'[4]Water Heaters Purchased'!H17+'[5]Water Heaters Purchased'!H17</f>
        <v>0</v>
      </c>
      <c r="I17" s="13">
        <f>+'[2]Water Heaters Purchased'!I17+'[3]Water Heaters Purchased'!I17+'[4]Water Heaters Purchased'!I17+'[5]Water Heaters Purchased'!I17</f>
        <v>0</v>
      </c>
      <c r="J17" s="13">
        <f>+'[2]Water Heaters Purchased'!J17+'[3]Water Heaters Purchased'!J17+'[4]Water Heaters Purchased'!J17+'[5]Water Heaters Purchased'!J17</f>
        <v>0</v>
      </c>
      <c r="K17" s="13">
        <f>+'[2]Water Heaters Purchased'!K17+'[3]Water Heaters Purchased'!K17+'[4]Water Heaters Purchased'!K17+'[5]Water Heaters Purchased'!K17</f>
        <v>0</v>
      </c>
      <c r="L17" s="13">
        <f>+'[2]Water Heaters Purchased'!L17+'[3]Water Heaters Purchased'!L17+'[4]Water Heaters Purchased'!L17+'[5]Water Heaters Purchased'!L17</f>
        <v>0</v>
      </c>
      <c r="M17" s="13">
        <f>+'[2]Water Heaters Purchased'!M17+'[3]Water Heaters Purchased'!M17+'[4]Water Heaters Purchased'!M17+'[5]Water Heaters Purchased'!M17</f>
        <v>0</v>
      </c>
      <c r="N17" s="13">
        <f>+'[2]Water Heaters Purchased'!N17+'[3]Water Heaters Purchased'!N17+'[4]Water Heaters Purchased'!N17+'[5]Water Heaters Purchased'!N17</f>
        <v>0</v>
      </c>
      <c r="O17" s="13">
        <f>+'[2]Water Heaters Purchased'!O17+'[3]Water Heaters Purchased'!O17+'[4]Water Heaters Purchased'!O17+'[5]Water Heaters Purchased'!O17</f>
        <v>0</v>
      </c>
      <c r="P17" s="13">
        <f>+'[2]Water Heaters Purchased'!P17+'[3]Water Heaters Purchased'!P17+'[4]Water Heaters Purchased'!P17+'[5]Water Heaters Purchased'!P17</f>
        <v>0</v>
      </c>
      <c r="Q17" s="13">
        <f>+'[2]Water Heaters Purchased'!Q17+'[3]Water Heaters Purchased'!Q17+'[4]Water Heaters Purchased'!Q17+'[5]Water Heaters Purchased'!Q17</f>
        <v>0</v>
      </c>
      <c r="R17" s="13">
        <f>+'[2]Water Heaters Purchased'!R17+'[3]Water Heaters Purchased'!R17+'[4]Water Heaters Purchased'!R17+'[5]Water Heaters Purchased'!R17</f>
        <v>0</v>
      </c>
      <c r="S17" s="13">
        <f>+'[2]Water Heaters Purchased'!S17+'[3]Water Heaters Purchased'!S17+'[4]Water Heaters Purchased'!S17+'[5]Water Heaters Purchased'!S17</f>
        <v>0</v>
      </c>
      <c r="T17" s="13">
        <f>+'[2]Water Heaters Purchased'!T17+'[3]Water Heaters Purchased'!T17+'[4]Water Heaters Purchased'!T17+'[5]Water Heaters Purchased'!T17</f>
        <v>0</v>
      </c>
      <c r="U17" s="13">
        <f>+'[2]Water Heaters Purchased'!U17+'[3]Water Heaters Purchased'!U17+'[4]Water Heaters Purchased'!U17+'[5]Water Heaters Purchased'!U17</f>
        <v>0</v>
      </c>
      <c r="V17" s="13">
        <f>+'[2]Water Heaters Purchased'!V17+'[3]Water Heaters Purchased'!V17+'[4]Water Heaters Purchased'!V17+'[5]Water Heaters Purchased'!V17</f>
        <v>0</v>
      </c>
      <c r="W17" s="13">
        <f>+'[2]Water Heaters Purchased'!W17+'[3]Water Heaters Purchased'!W17+'[4]Water Heaters Purchased'!W17+'[5]Water Heaters Purchased'!W17</f>
        <v>0</v>
      </c>
    </row>
    <row r="18" spans="1:23" x14ac:dyDescent="0.25">
      <c r="A18" s="3" t="s">
        <v>13</v>
      </c>
      <c r="B18" s="13">
        <v>0</v>
      </c>
      <c r="C18" s="13">
        <f>+'[2]Water Heaters Purchased'!C18+'[3]Water Heaters Purchased'!C18+'[4]Water Heaters Purchased'!C18+'[5]Water Heaters Purchased'!C18</f>
        <v>0</v>
      </c>
      <c r="D18" s="13">
        <f>+'[2]Water Heaters Purchased'!D18+'[3]Water Heaters Purchased'!D18+'[4]Water Heaters Purchased'!D18+'[5]Water Heaters Purchased'!D18</f>
        <v>0</v>
      </c>
      <c r="E18" s="13">
        <f>+'[2]Water Heaters Purchased'!E18+'[3]Water Heaters Purchased'!E18+'[4]Water Heaters Purchased'!E18+'[5]Water Heaters Purchased'!E18</f>
        <v>0</v>
      </c>
      <c r="F18" s="13">
        <f>+'[2]Water Heaters Purchased'!F18+'[3]Water Heaters Purchased'!F18+'[4]Water Heaters Purchased'!F18+'[5]Water Heaters Purchased'!F18</f>
        <v>0</v>
      </c>
      <c r="G18" s="13">
        <f>+'[2]Water Heaters Purchased'!G18+'[3]Water Heaters Purchased'!G18+'[4]Water Heaters Purchased'!G18+'[5]Water Heaters Purchased'!G18</f>
        <v>0</v>
      </c>
      <c r="H18" s="13">
        <f>+'[2]Water Heaters Purchased'!H18+'[3]Water Heaters Purchased'!H18+'[4]Water Heaters Purchased'!H18+'[5]Water Heaters Purchased'!H18</f>
        <v>0</v>
      </c>
      <c r="I18" s="13">
        <f>+'[2]Water Heaters Purchased'!I18+'[3]Water Heaters Purchased'!I18+'[4]Water Heaters Purchased'!I18+'[5]Water Heaters Purchased'!I18</f>
        <v>0</v>
      </c>
      <c r="J18" s="13">
        <f>+'[2]Water Heaters Purchased'!J18+'[3]Water Heaters Purchased'!J18+'[4]Water Heaters Purchased'!J18+'[5]Water Heaters Purchased'!J18</f>
        <v>0</v>
      </c>
      <c r="K18" s="13">
        <f>+'[2]Water Heaters Purchased'!K18+'[3]Water Heaters Purchased'!K18+'[4]Water Heaters Purchased'!K18+'[5]Water Heaters Purchased'!K18</f>
        <v>0</v>
      </c>
      <c r="L18" s="13">
        <f>+'[2]Water Heaters Purchased'!L18+'[3]Water Heaters Purchased'!L18+'[4]Water Heaters Purchased'!L18+'[5]Water Heaters Purchased'!L18</f>
        <v>0</v>
      </c>
      <c r="M18" s="13">
        <f>+'[2]Water Heaters Purchased'!M18+'[3]Water Heaters Purchased'!M18+'[4]Water Heaters Purchased'!M18+'[5]Water Heaters Purchased'!M18</f>
        <v>0</v>
      </c>
      <c r="N18" s="13">
        <f>+'[2]Water Heaters Purchased'!N18+'[3]Water Heaters Purchased'!N18+'[4]Water Heaters Purchased'!N18+'[5]Water Heaters Purchased'!N18</f>
        <v>0</v>
      </c>
      <c r="O18" s="13">
        <f>+'[2]Water Heaters Purchased'!O18+'[3]Water Heaters Purchased'!O18+'[4]Water Heaters Purchased'!O18+'[5]Water Heaters Purchased'!O18</f>
        <v>0</v>
      </c>
      <c r="P18" s="13">
        <f>+'[2]Water Heaters Purchased'!P18+'[3]Water Heaters Purchased'!P18+'[4]Water Heaters Purchased'!P18+'[5]Water Heaters Purchased'!P18</f>
        <v>0</v>
      </c>
      <c r="Q18" s="13">
        <f>+'[2]Water Heaters Purchased'!Q18+'[3]Water Heaters Purchased'!Q18+'[4]Water Heaters Purchased'!Q18+'[5]Water Heaters Purchased'!Q18</f>
        <v>0</v>
      </c>
      <c r="R18" s="13">
        <f>+'[2]Water Heaters Purchased'!R18+'[3]Water Heaters Purchased'!R18+'[4]Water Heaters Purchased'!R18+'[5]Water Heaters Purchased'!R18</f>
        <v>0</v>
      </c>
      <c r="S18" s="13">
        <f>+'[2]Water Heaters Purchased'!S18+'[3]Water Heaters Purchased'!S18+'[4]Water Heaters Purchased'!S18+'[5]Water Heaters Purchased'!S18</f>
        <v>0</v>
      </c>
      <c r="T18" s="13">
        <f>+'[2]Water Heaters Purchased'!T18+'[3]Water Heaters Purchased'!T18+'[4]Water Heaters Purchased'!T18+'[5]Water Heaters Purchased'!T18</f>
        <v>0</v>
      </c>
      <c r="U18" s="13">
        <f>+'[2]Water Heaters Purchased'!U18+'[3]Water Heaters Purchased'!U18+'[4]Water Heaters Purchased'!U18+'[5]Water Heaters Purchased'!U18</f>
        <v>0</v>
      </c>
      <c r="V18" s="13">
        <f>+'[2]Water Heaters Purchased'!V18+'[3]Water Heaters Purchased'!V18+'[4]Water Heaters Purchased'!V18+'[5]Water Heaters Purchased'!V18</f>
        <v>0</v>
      </c>
      <c r="W18" s="13">
        <f>+'[2]Water Heaters Purchased'!W18+'[3]Water Heaters Purchased'!W18+'[4]Water Heaters Purchased'!W18+'[5]Water Heaters Purchased'!W18</f>
        <v>0</v>
      </c>
    </row>
    <row r="19" spans="1:23" x14ac:dyDescent="0.25">
      <c r="A19" s="3" t="s">
        <v>14</v>
      </c>
      <c r="B19" s="13">
        <v>0</v>
      </c>
      <c r="C19" s="13">
        <f>+'[2]Water Heaters Purchased'!C19+'[3]Water Heaters Purchased'!C19+'[4]Water Heaters Purchased'!C19+'[5]Water Heaters Purchased'!C19</f>
        <v>0</v>
      </c>
      <c r="D19" s="13">
        <f>+'[2]Water Heaters Purchased'!D19+'[3]Water Heaters Purchased'!D19+'[4]Water Heaters Purchased'!D19+'[5]Water Heaters Purchased'!D19</f>
        <v>0</v>
      </c>
      <c r="E19" s="13">
        <f>+'[2]Water Heaters Purchased'!E19+'[3]Water Heaters Purchased'!E19+'[4]Water Heaters Purchased'!E19+'[5]Water Heaters Purchased'!E19</f>
        <v>0</v>
      </c>
      <c r="F19" s="13">
        <f>+'[2]Water Heaters Purchased'!F19+'[3]Water Heaters Purchased'!F19+'[4]Water Heaters Purchased'!F19+'[5]Water Heaters Purchased'!F19</f>
        <v>0</v>
      </c>
      <c r="G19" s="13">
        <f>+'[2]Water Heaters Purchased'!G19+'[3]Water Heaters Purchased'!G19+'[4]Water Heaters Purchased'!G19+'[5]Water Heaters Purchased'!G19</f>
        <v>0</v>
      </c>
      <c r="H19" s="13">
        <f>+'[2]Water Heaters Purchased'!H19+'[3]Water Heaters Purchased'!H19+'[4]Water Heaters Purchased'!H19+'[5]Water Heaters Purchased'!H19</f>
        <v>0</v>
      </c>
      <c r="I19" s="13">
        <f>+'[2]Water Heaters Purchased'!I19+'[3]Water Heaters Purchased'!I19+'[4]Water Heaters Purchased'!I19+'[5]Water Heaters Purchased'!I19</f>
        <v>0</v>
      </c>
      <c r="J19" s="13">
        <f>+'[2]Water Heaters Purchased'!J19+'[3]Water Heaters Purchased'!J19+'[4]Water Heaters Purchased'!J19+'[5]Water Heaters Purchased'!J19</f>
        <v>0</v>
      </c>
      <c r="K19" s="13">
        <f>+'[2]Water Heaters Purchased'!K19+'[3]Water Heaters Purchased'!K19+'[4]Water Heaters Purchased'!K19+'[5]Water Heaters Purchased'!K19</f>
        <v>0</v>
      </c>
      <c r="L19" s="13">
        <f>+'[2]Water Heaters Purchased'!L19+'[3]Water Heaters Purchased'!L19+'[4]Water Heaters Purchased'!L19+'[5]Water Heaters Purchased'!L19</f>
        <v>0</v>
      </c>
      <c r="M19" s="13">
        <f>+'[2]Water Heaters Purchased'!M19+'[3]Water Heaters Purchased'!M19+'[4]Water Heaters Purchased'!M19+'[5]Water Heaters Purchased'!M19</f>
        <v>0</v>
      </c>
      <c r="N19" s="13">
        <f>+'[2]Water Heaters Purchased'!N19+'[3]Water Heaters Purchased'!N19+'[4]Water Heaters Purchased'!N19+'[5]Water Heaters Purchased'!N19</f>
        <v>0</v>
      </c>
      <c r="O19" s="13">
        <f>+'[2]Water Heaters Purchased'!O19+'[3]Water Heaters Purchased'!O19+'[4]Water Heaters Purchased'!O19+'[5]Water Heaters Purchased'!O19</f>
        <v>0</v>
      </c>
      <c r="P19" s="13">
        <f>+'[2]Water Heaters Purchased'!P19+'[3]Water Heaters Purchased'!P19+'[4]Water Heaters Purchased'!P19+'[5]Water Heaters Purchased'!P19</f>
        <v>0</v>
      </c>
      <c r="Q19" s="13">
        <f>+'[2]Water Heaters Purchased'!Q19+'[3]Water Heaters Purchased'!Q19+'[4]Water Heaters Purchased'!Q19+'[5]Water Heaters Purchased'!Q19</f>
        <v>0</v>
      </c>
      <c r="R19" s="13">
        <f>+'[2]Water Heaters Purchased'!R19+'[3]Water Heaters Purchased'!R19+'[4]Water Heaters Purchased'!R19+'[5]Water Heaters Purchased'!R19</f>
        <v>0</v>
      </c>
      <c r="S19" s="13">
        <f>+'[2]Water Heaters Purchased'!S19+'[3]Water Heaters Purchased'!S19+'[4]Water Heaters Purchased'!S19+'[5]Water Heaters Purchased'!S19</f>
        <v>0</v>
      </c>
      <c r="T19" s="13">
        <f>+'[2]Water Heaters Purchased'!T19+'[3]Water Heaters Purchased'!T19+'[4]Water Heaters Purchased'!T19+'[5]Water Heaters Purchased'!T19</f>
        <v>0</v>
      </c>
      <c r="U19" s="13">
        <f>+'[2]Water Heaters Purchased'!U19+'[3]Water Heaters Purchased'!U19+'[4]Water Heaters Purchased'!U19+'[5]Water Heaters Purchased'!U19</f>
        <v>0</v>
      </c>
      <c r="V19" s="13">
        <f>+'[2]Water Heaters Purchased'!V19+'[3]Water Heaters Purchased'!V19+'[4]Water Heaters Purchased'!V19+'[5]Water Heaters Purchased'!V19</f>
        <v>0</v>
      </c>
      <c r="W19" s="13">
        <f>+'[2]Water Heaters Purchased'!W19+'[3]Water Heaters Purchased'!W19+'[4]Water Heaters Purchased'!W19+'[5]Water Heaters Purchased'!W19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7"/>
  <sheetViews>
    <sheetView workbookViewId="0">
      <selection activeCell="C5" sqref="C5"/>
    </sheetView>
  </sheetViews>
  <sheetFormatPr defaultColWidth="9.140625" defaultRowHeight="15.75" x14ac:dyDescent="0.25"/>
  <cols>
    <col min="1" max="1" width="20.7109375" style="3" customWidth="1"/>
    <col min="2" max="9" width="9.7109375" style="3" customWidth="1"/>
    <col min="10" max="29" width="8.42578125" style="3" customWidth="1"/>
    <col min="30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ht="18" customHeight="1" x14ac:dyDescent="0.3">
      <c r="A3" s="20" t="s">
        <v>84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">
        <v>8</v>
      </c>
      <c r="B5" s="12">
        <f>'Water Heater Stock'!B6/'Water Heater Stock'!B$5</f>
        <v>1</v>
      </c>
      <c r="C5" s="12">
        <f>'Water Heater Stock'!C6/'Water Heater Stock'!C$5</f>
        <v>0.92857285149707147</v>
      </c>
      <c r="D5" s="12">
        <f>'Water Heater Stock'!D6/'Water Heater Stock'!D$5</f>
        <v>0.86224762725450754</v>
      </c>
      <c r="E5" s="12">
        <f>'Water Heater Stock'!E6/'Water Heater Stock'!E$5</f>
        <v>0.80065990433291823</v>
      </c>
      <c r="F5" s="12">
        <f>'Water Heater Stock'!F6/'Water Heater Stock'!F$5</f>
        <v>0.74347129000005663</v>
      </c>
      <c r="G5" s="12">
        <f>'Water Heater Stock'!G6/'Water Heater Stock'!G$5</f>
        <v>0.69036756243032671</v>
      </c>
      <c r="H5" s="12">
        <f>'Water Heater Stock'!H6/'Water Heater Stock'!H$5</f>
        <v>0.64105694421147219</v>
      </c>
      <c r="I5" s="12">
        <f>'Water Heater Stock'!I6/'Water Heater Stock'!I$5</f>
        <v>0.59526849917221492</v>
      </c>
      <c r="J5" s="12">
        <f>'Water Heater Stock'!J6/'Water Heater Stock'!J$5</f>
        <v>0.55275064372220661</v>
      </c>
      <c r="K5" s="12">
        <f>'Water Heater Stock'!K6/'Water Heater Stock'!K$5</f>
        <v>0.51326976452484052</v>
      </c>
      <c r="L5" s="12">
        <f>'Water Heater Stock'!L6/'Water Heater Stock'!L$5</f>
        <v>0.47660893490772094</v>
      </c>
      <c r="M5" s="12">
        <f>'Water Heater Stock'!M6/'Water Heater Stock'!M$5</f>
        <v>0.44256672295809824</v>
      </c>
      <c r="N5" s="12">
        <f>'Water Heater Stock'!N6/'Water Heater Stock'!N$5</f>
        <v>0.41095608475434547</v>
      </c>
      <c r="O5" s="12">
        <f>'Water Heater Stock'!O6/'Water Heater Stock'!O$5</f>
        <v>0.38160333665232954</v>
      </c>
      <c r="P5" s="12">
        <f>'Water Heater Stock'!P6/'Water Heater Stock'!P$5</f>
        <v>0.35434720097989919</v>
      </c>
      <c r="Q5" s="12">
        <f>'Water Heater Stock'!Q6/'Water Heater Stock'!Q$5</f>
        <v>0.3290379198960523</v>
      </c>
      <c r="R5" s="12">
        <f>'Water Heater Stock'!R6/'Water Heater Stock'!R$5</f>
        <v>0.30553643254587765</v>
      </c>
      <c r="S5" s="12">
        <f>'Water Heater Stock'!S6/'Water Heater Stock'!S$5</f>
        <v>0.28371361099014347</v>
      </c>
      <c r="T5" s="12">
        <f>'Water Heater Stock'!T6/'Water Heater Stock'!T$5</f>
        <v>0.26344955071134474</v>
      </c>
      <c r="U5" s="12">
        <f>'Water Heater Stock'!U6/'Water Heater Stock'!U$5</f>
        <v>0.24463291179788968</v>
      </c>
      <c r="V5" s="12">
        <f>'Water Heater Stock'!V6/'Water Heater Stock'!V$5</f>
        <v>0.22716030718655894</v>
      </c>
      <c r="W5" s="12">
        <f>'Water Heater Stock'!W6/'Water Heater Stock'!W$5</f>
        <v>0.21093573460193224</v>
      </c>
    </row>
    <row r="6" spans="1:23" x14ac:dyDescent="0.25">
      <c r="A6" s="3" t="s">
        <v>11</v>
      </c>
      <c r="B6" s="12">
        <f>'Water Heater Stock'!B7/'Water Heater Stock'!B$5</f>
        <v>0</v>
      </c>
      <c r="C6" s="12">
        <f>'Water Heater Stock'!C7/'Water Heater Stock'!C$5</f>
        <v>3.8535947386644405E-2</v>
      </c>
      <c r="D6" s="12">
        <f>'Water Heater Stock'!D7/'Water Heater Stock'!D$5</f>
        <v>7.4290733871729034E-2</v>
      </c>
      <c r="E6" s="12">
        <f>'Water Heater Stock'!E7/'Water Heater Stock'!E$5</f>
        <v>0.10746331901557384</v>
      </c>
      <c r="F6" s="12">
        <f>'Water Heater Stock'!F7/'Water Heater Stock'!F$5</f>
        <v>0.1382384566033906</v>
      </c>
      <c r="G6" s="12">
        <f>'Water Heater Stock'!G7/'Water Heater Stock'!G$5</f>
        <v>0.16678770931468254</v>
      </c>
      <c r="H6" s="12">
        <f>'Water Heater Stock'!H7/'Water Heater Stock'!H$5</f>
        <v>0.19327039091471532</v>
      </c>
      <c r="I6" s="12">
        <f>'Water Heater Stock'!I7/'Water Heater Stock'!I$5</f>
        <v>0.21783444114506978</v>
      </c>
      <c r="J6" s="12">
        <f>'Water Heater Stock'!J7/'Water Heater Stock'!J$5</f>
        <v>0.24061723812050301</v>
      </c>
      <c r="K6" s="12">
        <f>'Water Heater Stock'!K7/'Water Heater Stock'!K$5</f>
        <v>0.26174635269597046</v>
      </c>
      <c r="L6" s="12">
        <f>'Water Heater Stock'!L7/'Water Heater Stock'!L$5</f>
        <v>0.28134024894881482</v>
      </c>
      <c r="M6" s="12">
        <f>'Water Heater Stock'!M7/'Water Heater Stock'!M$5</f>
        <v>0.29950893462506017</v>
      </c>
      <c r="N6" s="12">
        <f>'Water Heater Stock'!N7/'Water Heater Stock'!N$5</f>
        <v>0.31635456512381971</v>
      </c>
      <c r="O6" s="12">
        <f>'Water Heater Stock'!O7/'Water Heater Stock'!O$5</f>
        <v>0.33197200433854518</v>
      </c>
      <c r="P6" s="12">
        <f>'Water Heater Stock'!P7/'Water Heater Stock'!P$5</f>
        <v>0.3464493454367934</v>
      </c>
      <c r="Q6" s="12">
        <f>'Water Heater Stock'!Q7/'Water Heater Stock'!Q$5</f>
        <v>0.35986839444006236</v>
      </c>
      <c r="R6" s="12">
        <f>'Water Heater Stock'!R7/'Water Heater Stock'!R$5</f>
        <v>0.37230511926085819</v>
      </c>
      <c r="S6" s="12">
        <f>'Water Heater Stock'!S7/'Water Heater Stock'!S$5</f>
        <v>0.38383006666435437</v>
      </c>
      <c r="T6" s="12">
        <f>'Water Heater Stock'!T7/'Water Heater Stock'!T$5</f>
        <v>0.39450874944576508</v>
      </c>
      <c r="U6" s="12">
        <f>'Water Heater Stock'!U7/'Water Heater Stock'!U$5</f>
        <v>0.4044020059509042</v>
      </c>
      <c r="V6" s="12">
        <f>'Water Heater Stock'!V7/'Water Heater Stock'!V$5</f>
        <v>0.41356633391543818</v>
      </c>
      <c r="W6" s="12">
        <f>'Water Heater Stock'!W7/'Water Heater Stock'!W$5</f>
        <v>0.42205420045723563</v>
      </c>
    </row>
    <row r="7" spans="1:23" x14ac:dyDescent="0.25">
      <c r="A7" s="3" t="s">
        <v>12</v>
      </c>
      <c r="B7" s="12">
        <f>'Water Heater Stock'!B8/'Water Heater Stock'!B$5</f>
        <v>0</v>
      </c>
      <c r="C7" s="12">
        <f>'Water Heater Stock'!C8/'Water Heater Stock'!C$5</f>
        <v>2.5963297621447759E-6</v>
      </c>
      <c r="D7" s="12">
        <f>'Water Heater Stock'!D8/'Water Heater Stock'!D$5</f>
        <v>4.9823405198048361E-6</v>
      </c>
      <c r="E7" s="12">
        <f>'Water Heater Stock'!E8/'Water Heater Stock'!E$5</f>
        <v>7.1732761720863355E-6</v>
      </c>
      <c r="F7" s="12">
        <f>'Water Heater Stock'!F8/'Water Heater Stock'!F$5</f>
        <v>9.1832919338369101E-6</v>
      </c>
      <c r="G7" s="12">
        <f>'Water Heater Stock'!G8/'Water Heater Stock'!G$5</f>
        <v>1.102553203346663E-5</v>
      </c>
      <c r="H7" s="12">
        <f>'Water Heater Stock'!H8/'Water Heater Stock'!H$5</f>
        <v>1.2712201862057629E-5</v>
      </c>
      <c r="I7" s="12">
        <f>'Water Heater Stock'!I8/'Water Heater Stock'!I$5</f>
        <v>1.4254634970122498E-5</v>
      </c>
      <c r="J7" s="12">
        <f>'Water Heater Stock'!J8/'Water Heater Stock'!J$5</f>
        <v>1.5663355280058539E-5</v>
      </c>
      <c r="K7" s="12">
        <f>'Water Heater Stock'!K8/'Water Heater Stock'!K$5</f>
        <v>1.6948134856054035E-5</v>
      </c>
      <c r="L7" s="12">
        <f>'Water Heater Stock'!L8/'Water Heater Stock'!L$5</f>
        <v>1.8118047548789845E-5</v>
      </c>
      <c r="M7" s="12">
        <f>'Water Heater Stock'!M8/'Water Heater Stock'!M$5</f>
        <v>1.9181518809610671E-5</v>
      </c>
      <c r="N7" s="12">
        <f>'Water Heater Stock'!N8/'Water Heater Stock'!N$5</f>
        <v>2.0146371947790316E-5</v>
      </c>
      <c r="O7" s="12">
        <f>'Water Heater Stock'!O8/'Water Heater Stock'!O$5</f>
        <v>2.1019871084969167E-5</v>
      </c>
      <c r="P7" s="12">
        <f>'Water Heater Stock'!P8/'Water Heater Stock'!P$5</f>
        <v>2.180876104269208E-5</v>
      </c>
      <c r="Q7" s="12">
        <f>'Water Heater Stock'!Q8/'Water Heater Stock'!Q$5</f>
        <v>2.2519304382121022E-5</v>
      </c>
      <c r="R7" s="12">
        <f>'Water Heater Stock'!R8/'Water Heater Stock'!R$5</f>
        <v>2.3157315799347459E-5</v>
      </c>
      <c r="S7" s="12">
        <f>'Water Heater Stock'!S8/'Water Heater Stock'!S$5</f>
        <v>2.3728194065197232E-5</v>
      </c>
      <c r="T7" s="12">
        <f>'Water Heater Stock'!T8/'Water Heater Stock'!T$5</f>
        <v>2.4236951684927105E-5</v>
      </c>
      <c r="U7" s="12">
        <f>'Water Heater Stock'!U8/'Water Heater Stock'!U$5</f>
        <v>2.4688242440682054E-5</v>
      </c>
      <c r="V7" s="12">
        <f>'Water Heater Stock'!V8/'Water Heater Stock'!V$5</f>
        <v>2.5086386967947401E-5</v>
      </c>
      <c r="W7" s="12">
        <f>'Water Heater Stock'!W8/'Water Heater Stock'!W$5</f>
        <v>2.5435396506426338E-5</v>
      </c>
    </row>
    <row r="8" spans="1:23" x14ac:dyDescent="0.25">
      <c r="A8" s="3" t="s">
        <v>13</v>
      </c>
      <c r="B8" s="12">
        <f>'Water Heater Stock'!B9/'Water Heater Stock'!B$5</f>
        <v>0</v>
      </c>
      <c r="C8" s="12">
        <f>'Water Heater Stock'!C9/'Water Heater Stock'!C$5</f>
        <v>9.9728655547050866E-3</v>
      </c>
      <c r="D8" s="12">
        <f>'Water Heater Stock'!D9/'Water Heater Stock'!D$5</f>
        <v>1.9275143138441517E-2</v>
      </c>
      <c r="E8" s="12">
        <f>'Water Heater Stock'!E9/'Water Heater Stock'!E$5</f>
        <v>2.7954901047372051E-2</v>
      </c>
      <c r="F8" s="12">
        <f>'Water Heater Stock'!F9/'Water Heater Stock'!F$5</f>
        <v>3.6056769924338233E-2</v>
      </c>
      <c r="G8" s="12">
        <f>'Water Heater Stock'!G9/'Water Heater Stock'!G$5</f>
        <v>4.3622188196840946E-2</v>
      </c>
      <c r="H8" s="12">
        <f>'Water Heater Stock'!H9/'Water Heater Stock'!H$5</f>
        <v>5.0689629983933962E-2</v>
      </c>
      <c r="I8" s="12">
        <f>'Water Heater Stock'!I9/'Water Heater Stock'!I$5</f>
        <v>5.7294816724331898E-2</v>
      </c>
      <c r="J8" s="12">
        <f>'Water Heater Stock'!J9/'Water Heater Stock'!J$5</f>
        <v>6.3470913688586053E-2</v>
      </c>
      <c r="K8" s="12">
        <f>'Water Heater Stock'!K9/'Water Heater Stock'!K$5</f>
        <v>6.9248712455121583E-2</v>
      </c>
      <c r="L8" s="12">
        <f>'Water Heater Stock'!L9/'Water Heater Stock'!L$5</f>
        <v>7.4656800352802685E-2</v>
      </c>
      <c r="M8" s="12">
        <f>'Water Heater Stock'!M9/'Water Heater Stock'!M$5</f>
        <v>7.9721717801074884E-2</v>
      </c>
      <c r="N8" s="12">
        <f>'Water Heater Stock'!N9/'Water Heater Stock'!N$5</f>
        <v>8.4468104412230766E-2</v>
      </c>
      <c r="O8" s="12">
        <f>'Water Heater Stock'!O9/'Water Heater Stock'!O$5</f>
        <v>8.8918834658593196E-2</v>
      </c>
      <c r="P8" s="12">
        <f>'Water Heater Stock'!P9/'Water Heater Stock'!P$5</f>
        <v>9.3095143850069201E-2</v>
      </c>
      <c r="Q8" s="12">
        <f>'Water Heater Stock'!Q9/'Water Heater Stock'!Q$5</f>
        <v>9.7016745114280434E-2</v>
      </c>
      <c r="R8" s="12">
        <f>'Water Heater Stock'!R9/'Water Heater Stock'!R$5</f>
        <v>0.10070193802203554</v>
      </c>
      <c r="S8" s="12">
        <f>'Water Heater Stock'!S9/'Water Heater Stock'!S$5</f>
        <v>0.10416770945499598</v>
      </c>
      <c r="T8" s="12">
        <f>'Water Heater Stock'!T9/'Water Heater Stock'!T$5</f>
        <v>0.10742982726975779</v>
      </c>
      <c r="U8" s="12">
        <f>'Water Heater Stock'!U9/'Water Heater Stock'!U$5</f>
        <v>0.11050292727298282</v>
      </c>
      <c r="V8" s="12">
        <f>'Water Heater Stock'!V9/'Water Heater Stock'!V$5</f>
        <v>0.11340059398545371</v>
      </c>
      <c r="W8" s="12">
        <f>'Water Heater Stock'!W9/'Water Heater Stock'!W$5</f>
        <v>0.11613543563879515</v>
      </c>
    </row>
    <row r="9" spans="1:23" x14ac:dyDescent="0.25">
      <c r="A9" s="3" t="s">
        <v>14</v>
      </c>
      <c r="B9" s="12">
        <f>'Water Heater Stock'!B10/'Water Heater Stock'!B$5</f>
        <v>0</v>
      </c>
      <c r="C9" s="12">
        <f>'Water Heater Stock'!C10/'Water Heater Stock'!C$5</f>
        <v>2.2915739231816799E-2</v>
      </c>
      <c r="D9" s="12">
        <f>'Water Heater Stock'!D10/'Water Heater Stock'!D$5</f>
        <v>4.4181513394802266E-2</v>
      </c>
      <c r="E9" s="12">
        <f>'Water Heater Stock'!E10/'Water Heater Stock'!E$5</f>
        <v>6.3914702327963813E-2</v>
      </c>
      <c r="F9" s="12">
        <f>'Water Heater Stock'!F10/'Water Heater Stock'!F$5</f>
        <v>8.2224300180280721E-2</v>
      </c>
      <c r="G9" s="12">
        <f>'Water Heater Stock'!G10/'Water Heater Stock'!G$5</f>
        <v>9.9211514526116165E-2</v>
      </c>
      <c r="H9" s="12">
        <f>'Water Heater Stock'!H10/'Water Heater Stock'!H$5</f>
        <v>0.11497032268801631</v>
      </c>
      <c r="I9" s="12">
        <f>'Water Heater Stock'!I10/'Water Heater Stock'!I$5</f>
        <v>0.12958798832341312</v>
      </c>
      <c r="J9" s="12">
        <f>'Water Heater Stock'!J10/'Water Heater Stock'!J$5</f>
        <v>0.14314554111342415</v>
      </c>
      <c r="K9" s="12">
        <f>'Water Heater Stock'!K10/'Water Heater Stock'!K$5</f>
        <v>0.15571822218921141</v>
      </c>
      <c r="L9" s="12">
        <f>'Water Heater Stock'!L10/'Water Heater Stock'!L$5</f>
        <v>0.16737589774311273</v>
      </c>
      <c r="M9" s="12">
        <f>'Water Heater Stock'!M10/'Water Heater Stock'!M$5</f>
        <v>0.17818344309695708</v>
      </c>
      <c r="N9" s="12">
        <f>'Water Heater Stock'!N10/'Water Heater Stock'!N$5</f>
        <v>0.18820109933765644</v>
      </c>
      <c r="O9" s="12">
        <f>'Water Heater Stock'!O10/'Water Heater Stock'!O$5</f>
        <v>0.19748480447944713</v>
      </c>
      <c r="P9" s="12">
        <f>'Water Heater Stock'!P10/'Water Heater Stock'!P$5</f>
        <v>0.20608650097219558</v>
      </c>
      <c r="Q9" s="12">
        <f>'Water Heater Stock'!Q10/'Water Heater Stock'!Q$5</f>
        <v>0.21405442124522275</v>
      </c>
      <c r="R9" s="12">
        <f>'Water Heater Stock'!R10/'Water Heater Stock'!R$5</f>
        <v>0.22143335285542934</v>
      </c>
      <c r="S9" s="12">
        <f>'Water Heater Stock'!S10/'Water Heater Stock'!S$5</f>
        <v>0.22826488469644099</v>
      </c>
      <c r="T9" s="12">
        <f>'Water Heater Stock'!T10/'Water Heater Stock'!T$5</f>
        <v>0.23458763562144735</v>
      </c>
      <c r="U9" s="12">
        <f>'Water Heater Stock'!U10/'Water Heater Stock'!U$5</f>
        <v>0.24043746673578265</v>
      </c>
      <c r="V9" s="12">
        <f>'Water Heater Stock'!V10/'Water Heater Stock'!V$5</f>
        <v>0.2458476785255812</v>
      </c>
      <c r="W9" s="12">
        <f>'Water Heater Stock'!W10/'Water Heater Stock'!W$5</f>
        <v>0.25084919390553062</v>
      </c>
    </row>
    <row r="11" spans="1:23" ht="15.6" x14ac:dyDescent="0.3">
      <c r="A11" s="20" t="s">
        <v>85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">
        <v>8</v>
      </c>
      <c r="B13" s="12">
        <f>'Water Heater Stock'!B15/'Water Heater Stock'!B$14</f>
        <v>1</v>
      </c>
      <c r="C13" s="12">
        <f>'Water Heater Stock'!C15/'Water Heater Stock'!C$14</f>
        <v>0.92857142857142849</v>
      </c>
      <c r="D13" s="12">
        <f>'Water Heater Stock'!D15/'Water Heater Stock'!D$14</f>
        <v>0.86224489795918358</v>
      </c>
      <c r="E13" s="12">
        <f>'Water Heater Stock'!E15/'Water Heater Stock'!E$14</f>
        <v>0.80065597667638488</v>
      </c>
      <c r="F13" s="12">
        <f>'Water Heater Stock'!F15/'Water Heater Stock'!F$14</f>
        <v>0.74346626405664307</v>
      </c>
      <c r="G13" s="12">
        <f>'Water Heater Stock'!G15/'Water Heater Stock'!G$14</f>
        <v>0.69036153090973995</v>
      </c>
      <c r="H13" s="12">
        <f>'Water Heater Stock'!H15/'Water Heater Stock'!H$14</f>
        <v>0.64104999298761567</v>
      </c>
      <c r="I13" s="12">
        <f>'Water Heater Stock'!I15/'Water Heater Stock'!I$14</f>
        <v>0.59526070777421447</v>
      </c>
      <c r="J13" s="12">
        <f>'Water Heater Stock'!J15/'Water Heater Stock'!J$14</f>
        <v>0.55274208579034201</v>
      </c>
      <c r="K13" s="12">
        <f>'Water Heater Stock'!K15/'Water Heater Stock'!K$14</f>
        <v>0.51326050823388902</v>
      </c>
      <c r="L13" s="12">
        <f>'Water Heater Stock'!L15/'Water Heater Stock'!L$14</f>
        <v>0.47659904336003983</v>
      </c>
      <c r="M13" s="12">
        <f>'Water Heater Stock'!M15/'Water Heater Stock'!M$14</f>
        <v>0.44255625454860847</v>
      </c>
      <c r="N13" s="12">
        <f>'Water Heater Stock'!N15/'Water Heater Stock'!N$14</f>
        <v>0.41094509350942215</v>
      </c>
      <c r="O13" s="12">
        <f>'Water Heater Stock'!O15/'Water Heater Stock'!O$14</f>
        <v>0.38159187254446347</v>
      </c>
      <c r="P13" s="12">
        <f>'Water Heater Stock'!P15/'Water Heater Stock'!P$14</f>
        <v>0.35433531021985887</v>
      </c>
      <c r="Q13" s="12">
        <f>'Water Heater Stock'!Q15/'Water Heater Stock'!Q$14</f>
        <v>0.32902564520415473</v>
      </c>
      <c r="R13" s="12">
        <f>'Water Heater Stock'!R15/'Water Heater Stock'!R$14</f>
        <v>0.30552381340385792</v>
      </c>
      <c r="S13" s="12">
        <f>'Water Heater Stock'!S15/'Water Heater Stock'!S$14</f>
        <v>0.28370068387501091</v>
      </c>
      <c r="T13" s="12">
        <f>'Water Heater Stock'!T15/'Water Heater Stock'!T$14</f>
        <v>0.26343634931251014</v>
      </c>
      <c r="U13" s="12">
        <f>'Water Heater Stock'!U15/'Water Heater Stock'!U$14</f>
        <v>0.24461946721875943</v>
      </c>
      <c r="V13" s="12">
        <f>'Water Heater Stock'!V15/'Water Heater Stock'!V$14</f>
        <v>0.22714664813170513</v>
      </c>
      <c r="W13" s="12">
        <f>'Water Heater Stock'!W15/'Water Heater Stock'!W$14</f>
        <v>0.21092188755086907</v>
      </c>
    </row>
    <row r="14" spans="1:23" x14ac:dyDescent="0.25">
      <c r="A14" s="3" t="s">
        <v>11</v>
      </c>
      <c r="B14" s="12">
        <f>'Water Heater Stock'!B16/'Water Heater Stock'!B$14</f>
        <v>0</v>
      </c>
      <c r="C14" s="12">
        <f>'Water Heater Stock'!C16/'Water Heater Stock'!C$14</f>
        <v>7.1428571428571438E-2</v>
      </c>
      <c r="D14" s="12">
        <f>'Water Heater Stock'!D16/'Water Heater Stock'!D$14</f>
        <v>0.13775510204081631</v>
      </c>
      <c r="E14" s="12">
        <f>'Water Heater Stock'!E16/'Water Heater Stock'!E$14</f>
        <v>0.19934402332361517</v>
      </c>
      <c r="F14" s="12">
        <f>'Water Heater Stock'!F16/'Water Heater Stock'!F$14</f>
        <v>0.25653373594335693</v>
      </c>
      <c r="G14" s="12">
        <f>'Water Heater Stock'!G16/'Water Heater Stock'!G$14</f>
        <v>0.30963846909025999</v>
      </c>
      <c r="H14" s="12">
        <f>'Water Heater Stock'!H16/'Water Heater Stock'!H$14</f>
        <v>0.35895000701238433</v>
      </c>
      <c r="I14" s="12">
        <f>'Water Heater Stock'!I16/'Water Heater Stock'!I$14</f>
        <v>0.40473929222578542</v>
      </c>
      <c r="J14" s="12">
        <f>'Water Heater Stock'!J16/'Water Heater Stock'!J$14</f>
        <v>0.44725791420965788</v>
      </c>
      <c r="K14" s="12">
        <f>'Water Heater Stock'!K16/'Water Heater Stock'!K$14</f>
        <v>0.48673949176611087</v>
      </c>
      <c r="L14" s="12">
        <f>'Water Heater Stock'!L16/'Water Heater Stock'!L$14</f>
        <v>0.52340095663996011</v>
      </c>
      <c r="M14" s="12">
        <f>'Water Heater Stock'!M16/'Water Heater Stock'!M$14</f>
        <v>0.55744374545139141</v>
      </c>
      <c r="N14" s="12">
        <f>'Water Heater Stock'!N16/'Water Heater Stock'!N$14</f>
        <v>0.58905490649057779</v>
      </c>
      <c r="O14" s="12">
        <f>'Water Heater Stock'!O16/'Water Heater Stock'!O$14</f>
        <v>0.61840812745553642</v>
      </c>
      <c r="P14" s="12">
        <f>'Water Heater Stock'!P16/'Water Heater Stock'!P$14</f>
        <v>0.64566468978014113</v>
      </c>
      <c r="Q14" s="12">
        <f>'Water Heater Stock'!Q16/'Water Heater Stock'!Q$14</f>
        <v>0.67097435479584533</v>
      </c>
      <c r="R14" s="12">
        <f>'Water Heater Stock'!R16/'Water Heater Stock'!R$14</f>
        <v>0.69447618659614208</v>
      </c>
      <c r="S14" s="12">
        <f>'Water Heater Stock'!S16/'Water Heater Stock'!S$14</f>
        <v>0.71629931612498909</v>
      </c>
      <c r="T14" s="12">
        <f>'Water Heater Stock'!T16/'Water Heater Stock'!T$14</f>
        <v>0.73656365068748986</v>
      </c>
      <c r="U14" s="12">
        <f>'Water Heater Stock'!U16/'Water Heater Stock'!U$14</f>
        <v>0.75538053278124051</v>
      </c>
      <c r="V14" s="12">
        <f>'Water Heater Stock'!V16/'Water Heater Stock'!V$14</f>
        <v>0.77285335186829474</v>
      </c>
      <c r="W14" s="12">
        <f>'Water Heater Stock'!W16/'Water Heater Stock'!W$14</f>
        <v>0.78907811244913084</v>
      </c>
    </row>
    <row r="15" spans="1:23" x14ac:dyDescent="0.25">
      <c r="A15" s="3" t="s">
        <v>12</v>
      </c>
      <c r="B15" s="12">
        <f>'Water Heater Stock'!B17/'Water Heater Stock'!B$14</f>
        <v>0</v>
      </c>
      <c r="C15" s="12">
        <f>'Water Heater Stock'!C17/'Water Heater Stock'!C$14</f>
        <v>0</v>
      </c>
      <c r="D15" s="12">
        <f>'Water Heater Stock'!D17/'Water Heater Stock'!D$14</f>
        <v>0</v>
      </c>
      <c r="E15" s="12">
        <f>'Water Heater Stock'!E17/'Water Heater Stock'!E$14</f>
        <v>0</v>
      </c>
      <c r="F15" s="12">
        <f>'Water Heater Stock'!F17/'Water Heater Stock'!F$14</f>
        <v>0</v>
      </c>
      <c r="G15" s="12">
        <f>'Water Heater Stock'!G17/'Water Heater Stock'!G$14</f>
        <v>0</v>
      </c>
      <c r="H15" s="12">
        <f>'Water Heater Stock'!H17/'Water Heater Stock'!H$14</f>
        <v>0</v>
      </c>
      <c r="I15" s="12">
        <f>'Water Heater Stock'!I17/'Water Heater Stock'!I$14</f>
        <v>0</v>
      </c>
      <c r="J15" s="12">
        <f>'Water Heater Stock'!J17/'Water Heater Stock'!J$14</f>
        <v>0</v>
      </c>
      <c r="K15" s="12">
        <f>'Water Heater Stock'!K17/'Water Heater Stock'!K$14</f>
        <v>0</v>
      </c>
      <c r="L15" s="12">
        <f>'Water Heater Stock'!L17/'Water Heater Stock'!L$14</f>
        <v>0</v>
      </c>
      <c r="M15" s="12">
        <f>'Water Heater Stock'!M17/'Water Heater Stock'!M$14</f>
        <v>0</v>
      </c>
      <c r="N15" s="12">
        <f>'Water Heater Stock'!N17/'Water Heater Stock'!N$14</f>
        <v>0</v>
      </c>
      <c r="O15" s="12">
        <f>'Water Heater Stock'!O17/'Water Heater Stock'!O$14</f>
        <v>0</v>
      </c>
      <c r="P15" s="12">
        <f>'Water Heater Stock'!P17/'Water Heater Stock'!P$14</f>
        <v>0</v>
      </c>
      <c r="Q15" s="12">
        <f>'Water Heater Stock'!Q17/'Water Heater Stock'!Q$14</f>
        <v>0</v>
      </c>
      <c r="R15" s="12">
        <f>'Water Heater Stock'!R17/'Water Heater Stock'!R$14</f>
        <v>0</v>
      </c>
      <c r="S15" s="12">
        <f>'Water Heater Stock'!S17/'Water Heater Stock'!S$14</f>
        <v>0</v>
      </c>
      <c r="T15" s="12">
        <f>'Water Heater Stock'!T17/'Water Heater Stock'!T$14</f>
        <v>0</v>
      </c>
      <c r="U15" s="12">
        <f>'Water Heater Stock'!U17/'Water Heater Stock'!U$14</f>
        <v>0</v>
      </c>
      <c r="V15" s="12">
        <f>'Water Heater Stock'!V17/'Water Heater Stock'!V$14</f>
        <v>0</v>
      </c>
      <c r="W15" s="12">
        <f>'Water Heater Stock'!W17/'Water Heater Stock'!W$14</f>
        <v>0</v>
      </c>
    </row>
    <row r="16" spans="1:23" x14ac:dyDescent="0.25">
      <c r="A16" s="3" t="s">
        <v>13</v>
      </c>
      <c r="B16" s="12">
        <f>'Water Heater Stock'!B18/'Water Heater Stock'!B$14</f>
        <v>0</v>
      </c>
      <c r="C16" s="12">
        <f>'Water Heater Stock'!C18/'Water Heater Stock'!C$14</f>
        <v>0</v>
      </c>
      <c r="D16" s="12">
        <f>'Water Heater Stock'!D18/'Water Heater Stock'!D$14</f>
        <v>0</v>
      </c>
      <c r="E16" s="12">
        <f>'Water Heater Stock'!E18/'Water Heater Stock'!E$14</f>
        <v>0</v>
      </c>
      <c r="F16" s="12">
        <f>'Water Heater Stock'!F18/'Water Heater Stock'!F$14</f>
        <v>0</v>
      </c>
      <c r="G16" s="12">
        <f>'Water Heater Stock'!G18/'Water Heater Stock'!G$14</f>
        <v>0</v>
      </c>
      <c r="H16" s="12">
        <f>'Water Heater Stock'!H18/'Water Heater Stock'!H$14</f>
        <v>0</v>
      </c>
      <c r="I16" s="12">
        <f>'Water Heater Stock'!I18/'Water Heater Stock'!I$14</f>
        <v>0</v>
      </c>
      <c r="J16" s="12">
        <f>'Water Heater Stock'!J18/'Water Heater Stock'!J$14</f>
        <v>0</v>
      </c>
      <c r="K16" s="12">
        <f>'Water Heater Stock'!K18/'Water Heater Stock'!K$14</f>
        <v>0</v>
      </c>
      <c r="L16" s="12">
        <f>'Water Heater Stock'!L18/'Water Heater Stock'!L$14</f>
        <v>0</v>
      </c>
      <c r="M16" s="12">
        <f>'Water Heater Stock'!M18/'Water Heater Stock'!M$14</f>
        <v>0</v>
      </c>
      <c r="N16" s="12">
        <f>'Water Heater Stock'!N18/'Water Heater Stock'!N$14</f>
        <v>0</v>
      </c>
      <c r="O16" s="12">
        <f>'Water Heater Stock'!O18/'Water Heater Stock'!O$14</f>
        <v>0</v>
      </c>
      <c r="P16" s="12">
        <f>'Water Heater Stock'!P18/'Water Heater Stock'!P$14</f>
        <v>0</v>
      </c>
      <c r="Q16" s="12">
        <f>'Water Heater Stock'!Q18/'Water Heater Stock'!Q$14</f>
        <v>0</v>
      </c>
      <c r="R16" s="12">
        <f>'Water Heater Stock'!R18/'Water Heater Stock'!R$14</f>
        <v>0</v>
      </c>
      <c r="S16" s="12">
        <f>'Water Heater Stock'!S18/'Water Heater Stock'!S$14</f>
        <v>0</v>
      </c>
      <c r="T16" s="12">
        <f>'Water Heater Stock'!T18/'Water Heater Stock'!T$14</f>
        <v>0</v>
      </c>
      <c r="U16" s="12">
        <f>'Water Heater Stock'!U18/'Water Heater Stock'!U$14</f>
        <v>0</v>
      </c>
      <c r="V16" s="12">
        <f>'Water Heater Stock'!V18/'Water Heater Stock'!V$14</f>
        <v>0</v>
      </c>
      <c r="W16" s="12">
        <f>'Water Heater Stock'!W18/'Water Heater Stock'!W$14</f>
        <v>0</v>
      </c>
    </row>
    <row r="17" spans="1:23" x14ac:dyDescent="0.25">
      <c r="A17" s="3" t="s">
        <v>14</v>
      </c>
      <c r="B17" s="12">
        <f>'Water Heater Stock'!B19/'Water Heater Stock'!B$14</f>
        <v>0</v>
      </c>
      <c r="C17" s="12">
        <f>'Water Heater Stock'!C19/'Water Heater Stock'!C$14</f>
        <v>0</v>
      </c>
      <c r="D17" s="12">
        <f>'Water Heater Stock'!D19/'Water Heater Stock'!D$14</f>
        <v>0</v>
      </c>
      <c r="E17" s="12">
        <f>'Water Heater Stock'!E19/'Water Heater Stock'!E$14</f>
        <v>0</v>
      </c>
      <c r="F17" s="12">
        <f>'Water Heater Stock'!F19/'Water Heater Stock'!F$14</f>
        <v>0</v>
      </c>
      <c r="G17" s="12">
        <f>'Water Heater Stock'!G19/'Water Heater Stock'!G$14</f>
        <v>0</v>
      </c>
      <c r="H17" s="12">
        <f>'Water Heater Stock'!H19/'Water Heater Stock'!H$14</f>
        <v>0</v>
      </c>
      <c r="I17" s="12">
        <f>'Water Heater Stock'!I19/'Water Heater Stock'!I$14</f>
        <v>0</v>
      </c>
      <c r="J17" s="12">
        <f>'Water Heater Stock'!J19/'Water Heater Stock'!J$14</f>
        <v>0</v>
      </c>
      <c r="K17" s="12">
        <f>'Water Heater Stock'!K19/'Water Heater Stock'!K$14</f>
        <v>0</v>
      </c>
      <c r="L17" s="12">
        <f>'Water Heater Stock'!L19/'Water Heater Stock'!L$14</f>
        <v>0</v>
      </c>
      <c r="M17" s="12">
        <f>'Water Heater Stock'!M19/'Water Heater Stock'!M$14</f>
        <v>0</v>
      </c>
      <c r="N17" s="12">
        <f>'Water Heater Stock'!N19/'Water Heater Stock'!N$14</f>
        <v>0</v>
      </c>
      <c r="O17" s="12">
        <f>'Water Heater Stock'!O19/'Water Heater Stock'!O$14</f>
        <v>0</v>
      </c>
      <c r="P17" s="12">
        <f>'Water Heater Stock'!P19/'Water Heater Stock'!P$14</f>
        <v>0</v>
      </c>
      <c r="Q17" s="12">
        <f>'Water Heater Stock'!Q19/'Water Heater Stock'!Q$14</f>
        <v>0</v>
      </c>
      <c r="R17" s="12">
        <f>'Water Heater Stock'!R19/'Water Heater Stock'!R$14</f>
        <v>0</v>
      </c>
      <c r="S17" s="12">
        <f>'Water Heater Stock'!S19/'Water Heater Stock'!S$14</f>
        <v>0</v>
      </c>
      <c r="T17" s="12">
        <f>'Water Heater Stock'!T19/'Water Heater Stock'!T$14</f>
        <v>0</v>
      </c>
      <c r="U17" s="12">
        <f>'Water Heater Stock'!U19/'Water Heater Stock'!U$14</f>
        <v>0</v>
      </c>
      <c r="V17" s="12">
        <f>'Water Heater Stock'!V19/'Water Heater Stock'!V$14</f>
        <v>0</v>
      </c>
      <c r="W17" s="1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7"/>
  <sheetViews>
    <sheetView workbookViewId="0">
      <selection activeCell="J21" sqref="J21"/>
    </sheetView>
  </sheetViews>
  <sheetFormatPr defaultColWidth="9.140625" defaultRowHeight="15.75" x14ac:dyDescent="0.25"/>
  <cols>
    <col min="1" max="1" width="20.7109375" style="3" customWidth="1"/>
    <col min="2" max="7" width="9.7109375" style="3" customWidth="1"/>
    <col min="8" max="29" width="8.42578125" style="3" customWidth="1"/>
    <col min="30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ht="18" customHeight="1" x14ac:dyDescent="0.3">
      <c r="A3" s="20" t="s">
        <v>66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">
        <v>8</v>
      </c>
      <c r="B5" s="12">
        <v>1</v>
      </c>
      <c r="C5" s="12" t="e">
        <f>'[1]Water Heaters Purchased'!C6/SUM('[1]Water Heaters Purchased'!C$6:C$10)</f>
        <v>#REF!</v>
      </c>
      <c r="D5" s="12">
        <f>'Water Heaters Purchased'!D6/SUM('Water Heaters Purchased'!D$6:D$10)</f>
        <v>1.9712101173056522E-5</v>
      </c>
      <c r="E5" s="12">
        <f>'Water Heaters Purchased'!E6/SUM('Water Heaters Purchased'!E$6:E$10)</f>
        <v>1.9506352258543175E-5</v>
      </c>
      <c r="F5" s="12">
        <f>'Water Heaters Purchased'!F6/SUM('Water Heaters Purchased'!F$6:F$10)</f>
        <v>1.9303672856429605E-5</v>
      </c>
      <c r="G5" s="12">
        <f>'Water Heaters Purchased'!G6/SUM('Water Heaters Purchased'!G$6:G$10)</f>
        <v>1.9104023839765101E-5</v>
      </c>
      <c r="H5" s="12">
        <f>'Water Heaters Purchased'!H6/SUM('Water Heaters Purchased'!H$6:H$10)</f>
        <v>1.8907366363351684E-5</v>
      </c>
      <c r="I5" s="12">
        <f>'Water Heaters Purchased'!I6/SUM('Water Heaters Purchased'!I$6:I$10)</f>
        <v>1.8713661870136228E-5</v>
      </c>
      <c r="J5" s="12">
        <f>'Water Heaters Purchased'!J6/SUM('Water Heaters Purchased'!J$6:J$10)</f>
        <v>1.8522872097257223E-5</v>
      </c>
      <c r="K5" s="12">
        <f>'Water Heaters Purchased'!K6/SUM('Water Heaters Purchased'!K$6:K$10)</f>
        <v>1.8334959081753636E-5</v>
      </c>
      <c r="L5" s="12">
        <f>'Water Heaters Purchased'!L6/SUM('Water Heaters Purchased'!L$6:L$10)</f>
        <v>1.8149885165942024E-5</v>
      </c>
      <c r="M5" s="12">
        <f>'Water Heaters Purchased'!M6/SUM('Water Heaters Purchased'!M$6:M$10)</f>
        <v>1.796761300246909E-5</v>
      </c>
      <c r="N5" s="12">
        <f>'Water Heaters Purchased'!N6/SUM('Water Heaters Purchased'!N$6:N$10)</f>
        <v>1.7788105559046597E-5</v>
      </c>
      <c r="O5" s="12">
        <f>'Water Heaters Purchased'!O6/SUM('Water Heaters Purchased'!O$6:O$10)</f>
        <v>1.7611326122875427E-5</v>
      </c>
      <c r="P5" s="12">
        <f>'Water Heaters Purchased'!P6/SUM('Water Heaters Purchased'!P$6:P$10)</f>
        <v>1.7437238304766114E-5</v>
      </c>
      <c r="Q5" s="12">
        <f>'Water Heaters Purchased'!Q6/SUM('Water Heaters Purchased'!Q$6:Q$10)</f>
        <v>1.7265806042962646E-5</v>
      </c>
      <c r="R5" s="12">
        <f>'Water Heaters Purchased'!R6/SUM('Water Heaters Purchased'!R$6:R$10)</f>
        <v>1.7096993606676761E-5</v>
      </c>
      <c r="S5" s="12">
        <f>'Water Heaters Purchased'!S6/SUM('Water Heaters Purchased'!S$6:S$10)</f>
        <v>1.6930765599339793E-5</v>
      </c>
      <c r="T5" s="12">
        <f>'Water Heaters Purchased'!T6/SUM('Water Heaters Purchased'!T$6:T$10)</f>
        <v>1.6767086961579163E-5</v>
      </c>
      <c r="U5" s="12">
        <f>'Water Heaters Purchased'!U6/SUM('Water Heaters Purchased'!U$6:U$10)</f>
        <v>1.6605922973926638E-5</v>
      </c>
      <c r="V5" s="12">
        <f>'Water Heaters Purchased'!V6/SUM('Water Heaters Purchased'!V$6:V$10)</f>
        <v>1.6447239259265412E-5</v>
      </c>
      <c r="W5" s="12">
        <f>'Water Heaters Purchased'!W6/SUM('Water Heaters Purchased'!W$6:W$10)</f>
        <v>1.6291001785023105E-5</v>
      </c>
    </row>
    <row r="6" spans="1:23" x14ac:dyDescent="0.25">
      <c r="A6" s="3" t="s">
        <v>11</v>
      </c>
      <c r="B6" s="12">
        <v>0</v>
      </c>
      <c r="C6" s="12">
        <f>'Water Heaters Purchased'!C7/SUM('Water Heaters Purchased'!C$6:C$10)</f>
        <v>0.53950326341302168</v>
      </c>
      <c r="D6" s="12">
        <f>'Water Heaters Purchased'!D7/SUM('Water Heaters Purchased'!D$6:D$10)</f>
        <v>0.53910295817782916</v>
      </c>
      <c r="E6" s="12">
        <f>'Water Heaters Purchased'!E7/SUM('Water Heaters Purchased'!E$6:E$10)</f>
        <v>0.53870692588555658</v>
      </c>
      <c r="F6" s="12">
        <f>'Water Heaters Purchased'!F7/SUM('Water Heaters Purchased'!F$6:F$10)</f>
        <v>0.53831524524500829</v>
      </c>
      <c r="G6" s="12">
        <f>'Water Heaters Purchased'!G7/SUM('Water Heaters Purchased'!G$6:G$10)</f>
        <v>0.53792799456147822</v>
      </c>
      <c r="H6" s="12">
        <f>'Water Heaters Purchased'!H7/SUM('Water Heaters Purchased'!H$6:H$10)</f>
        <v>0.53754525171514145</v>
      </c>
      <c r="I6" s="12">
        <f>'Water Heaters Purchased'!I7/SUM('Water Heaters Purchased'!I$6:I$10)</f>
        <v>0.53716709413967789</v>
      </c>
      <c r="J6" s="12">
        <f>'Water Heaters Purchased'!J7/SUM('Water Heaters Purchased'!J$6:J$10)</f>
        <v>0.53679359880113575</v>
      </c>
      <c r="K6" s="12">
        <f>'Water Heaters Purchased'!K7/SUM('Water Heaters Purchased'!K$6:K$10)</f>
        <v>0.53642484217704578</v>
      </c>
      <c r="L6" s="12">
        <f>'Water Heaters Purchased'!L7/SUM('Water Heaters Purchased'!L$6:L$10)</f>
        <v>0.53606090023579245</v>
      </c>
      <c r="M6" s="12">
        <f>'Water Heaters Purchased'!M7/SUM('Water Heaters Purchased'!M$6:M$10)</f>
        <v>0.53570184841625035</v>
      </c>
      <c r="N6" s="12">
        <f>'Water Heaters Purchased'!N7/SUM('Water Heaters Purchased'!N$6:N$10)</f>
        <v>0.53534776160769226</v>
      </c>
      <c r="O6" s="12">
        <f>'Water Heaters Purchased'!O7/SUM('Water Heaters Purchased'!O$6:O$10)</f>
        <v>0.53499871412997702</v>
      </c>
      <c r="P6" s="12">
        <f>'Water Heaters Purchased'!P7/SUM('Water Heaters Purchased'!P$6:P$10)</f>
        <v>0.53465477971402042</v>
      </c>
      <c r="Q6" s="12">
        <f>'Water Heaters Purchased'!Q7/SUM('Water Heaters Purchased'!Q$6:Q$10)</f>
        <v>0.53431603148255857</v>
      </c>
      <c r="R6" s="12">
        <f>'Water Heaters Purchased'!R7/SUM('Water Heaters Purchased'!R$6:R$10)</f>
        <v>0.53398254193120431</v>
      </c>
      <c r="S6" s="12">
        <f>'Water Heaters Purchased'!S7/SUM('Water Heaters Purchased'!S$6:S$10)</f>
        <v>0.53365438290980505</v>
      </c>
      <c r="T6" s="12">
        <f>'Water Heaters Purchased'!T7/SUM('Water Heaters Purchased'!T$6:T$10)</f>
        <v>0.53333162560410441</v>
      </c>
      <c r="U6" s="12">
        <f>'Water Heaters Purchased'!U7/SUM('Water Heaters Purchased'!U$6:U$10)</f>
        <v>0.53301434051771168</v>
      </c>
      <c r="V6" s="12">
        <f>'Water Heaters Purchased'!V7/SUM('Water Heaters Purchased'!V$6:V$10)</f>
        <v>0.53270259745437998</v>
      </c>
      <c r="W6" s="12">
        <f>'Water Heaters Purchased'!W7/SUM('Water Heaters Purchased'!W$6:W$10)</f>
        <v>0.53239646550060193</v>
      </c>
    </row>
    <row r="7" spans="1:23" x14ac:dyDescent="0.25">
      <c r="A7" s="3" t="s">
        <v>12</v>
      </c>
      <c r="B7" s="12">
        <v>0</v>
      </c>
      <c r="C7" s="12">
        <f>'Water Heaters Purchased'!C8/SUM('Water Heaters Purchased'!C$6:C$10)</f>
        <v>3.6348616670026863E-5</v>
      </c>
      <c r="D7" s="12">
        <f>'Water Heaters Purchased'!D8/SUM('Water Heaters Purchased'!D$6:D$10)</f>
        <v>3.6000480369385614E-5</v>
      </c>
      <c r="E7" s="12">
        <f>'Water Heaters Purchased'!E8/SUM('Water Heaters Purchased'!E$6:E$10)</f>
        <v>3.5655439651745853E-5</v>
      </c>
      <c r="F7" s="12">
        <f>'Water Heaters Purchased'!F8/SUM('Water Heaters Purchased'!F$6:F$10)</f>
        <v>3.5313496836594366E-5</v>
      </c>
      <c r="G7" s="12">
        <f>'Water Heaters Purchased'!G8/SUM('Water Heaters Purchased'!G$6:G$10)</f>
        <v>3.4974653328653033E-5</v>
      </c>
      <c r="H7" s="12">
        <f>'Water Heaters Purchased'!H8/SUM('Water Heaters Purchased'!H$6:H$10)</f>
        <v>3.4638909633740601E-5</v>
      </c>
      <c r="I7" s="12">
        <f>'Water Heaters Purchased'!I8/SUM('Water Heaters Purchased'!I$6:I$10)</f>
        <v>3.430626537496579E-5</v>
      </c>
      <c r="J7" s="12">
        <f>'Water Heaters Purchased'!J8/SUM('Water Heaters Purchased'!J$6:J$10)</f>
        <v>3.3976719309227092E-5</v>
      </c>
      <c r="K7" s="12">
        <f>'Water Heaters Purchased'!K8/SUM('Water Heaters Purchased'!K$6:K$10)</f>
        <v>3.3650269343995435E-5</v>
      </c>
      <c r="L7" s="12">
        <f>'Water Heaters Purchased'!L8/SUM('Water Heaters Purchased'!L$6:L$10)</f>
        <v>3.3326912554355397E-5</v>
      </c>
      <c r="M7" s="12">
        <f>'Water Heaters Purchased'!M8/SUM('Water Heaters Purchased'!M$6:M$10)</f>
        <v>3.3006645200281421E-5</v>
      </c>
      <c r="N7" s="12">
        <f>'Water Heaters Purchased'!N8/SUM('Water Heaters Purchased'!N$6:N$10)</f>
        <v>3.2689462744125643E-5</v>
      </c>
      <c r="O7" s="12">
        <f>'Water Heaters Purchased'!O8/SUM('Water Heaters Purchased'!O$6:O$10)</f>
        <v>3.237535986829429E-5</v>
      </c>
      <c r="P7" s="12">
        <f>'Water Heaters Purchased'!P8/SUM('Water Heaters Purchased'!P$6:P$10)</f>
        <v>3.2064330493089916E-5</v>
      </c>
      <c r="Q7" s="12">
        <f>'Water Heaters Purchased'!Q8/SUM('Water Heaters Purchased'!Q$6:Q$10)</f>
        <v>3.1756367794697251E-5</v>
      </c>
      <c r="R7" s="12">
        <f>'Water Heaters Purchased'!R8/SUM('Water Heaters Purchased'!R$6:R$10)</f>
        <v>3.1451464223291102E-5</v>
      </c>
      <c r="S7" s="12">
        <f>'Water Heaters Purchased'!S8/SUM('Water Heaters Purchased'!S$6:S$10)</f>
        <v>3.1149611521244283E-5</v>
      </c>
      <c r="T7" s="12">
        <f>'Water Heaters Purchased'!T8/SUM('Water Heaters Purchased'!T$6:T$10)</f>
        <v>3.0850800741415541E-5</v>
      </c>
      <c r="U7" s="12">
        <f>'Water Heaters Purchased'!U8/SUM('Water Heaters Purchased'!U$6:U$10)</f>
        <v>3.0555022265496312E-5</v>
      </c>
      <c r="V7" s="12">
        <f>'Water Heaters Purchased'!V8/SUM('Water Heaters Purchased'!V$6:V$10)</f>
        <v>3.026226582239691E-5</v>
      </c>
      <c r="W7" s="12">
        <f>'Water Heaters Purchased'!W8/SUM('Water Heaters Purchased'!W$6:W$10)</f>
        <v>2.997252050665251E-5</v>
      </c>
    </row>
    <row r="8" spans="1:23" x14ac:dyDescent="0.25">
      <c r="A8" s="3" t="s">
        <v>13</v>
      </c>
      <c r="B8" s="12">
        <v>0</v>
      </c>
      <c r="C8" s="12">
        <f>'Water Heaters Purchased'!C9/SUM('Water Heaters Purchased'!C$6:C$10)</f>
        <v>0.13962011776587122</v>
      </c>
      <c r="D8" s="12">
        <f>'Water Heaters Purchased'!D9/SUM('Water Heaters Purchased'!D$6:D$10)</f>
        <v>0.14020475172701505</v>
      </c>
      <c r="E8" s="12">
        <f>'Water Heaters Purchased'!E9/SUM('Water Heaters Purchased'!E$6:E$10)</f>
        <v>0.14079175386346915</v>
      </c>
      <c r="F8" s="12">
        <f>'Water Heaters Purchased'!F9/SUM('Water Heaters Purchased'!F$6:F$10)</f>
        <v>0.14138106532489852</v>
      </c>
      <c r="G8" s="12">
        <f>'Water Heaters Purchased'!G9/SUM('Water Heaters Purchased'!G$6:G$10)</f>
        <v>0.14197262573937636</v>
      </c>
      <c r="H8" s="12">
        <f>'Water Heaters Purchased'!H9/SUM('Water Heaters Purchased'!H$6:H$10)</f>
        <v>0.14256637321614313</v>
      </c>
      <c r="I8" s="12">
        <f>'Water Heaters Purchased'!I9/SUM('Water Heaters Purchased'!I$6:I$10)</f>
        <v>0.14316224434950506</v>
      </c>
      <c r="J8" s="12">
        <f>'Water Heaters Purchased'!J9/SUM('Water Heaters Purchased'!J$6:J$10)</f>
        <v>0.14376017422389017</v>
      </c>
      <c r="K8" s="12">
        <f>'Water Heaters Purchased'!K9/SUM('Water Heaters Purchased'!K$6:K$10)</f>
        <v>0.14436009642008341</v>
      </c>
      <c r="L8" s="12">
        <f>'Water Heaters Purchased'!L9/SUM('Water Heaters Purchased'!L$6:L$10)</f>
        <v>0.14496194302265705</v>
      </c>
      <c r="M8" s="12">
        <f>'Water Heaters Purchased'!M9/SUM('Water Heaters Purchased'!M$6:M$10)</f>
        <v>0.14556564462861363</v>
      </c>
      <c r="N8" s="12">
        <f>'Water Heaters Purchased'!N9/SUM('Water Heaters Purchased'!N$6:N$10)</f>
        <v>0.14617113035725685</v>
      </c>
      <c r="O8" s="12">
        <f>'Water Heaters Purchased'!O9/SUM('Water Heaters Purchased'!O$6:O$10)</f>
        <v>0.14677832786130482</v>
      </c>
      <c r="P8" s="12">
        <f>'Water Heaters Purchased'!P9/SUM('Water Heaters Purchased'!P$6:P$10)</f>
        <v>0.14738716333925683</v>
      </c>
      <c r="Q8" s="12">
        <f>'Water Heaters Purchased'!Q9/SUM('Water Heaters Purchased'!Q$6:Q$10)</f>
        <v>0.14799756154902691</v>
      </c>
      <c r="R8" s="12">
        <f>'Water Heaters Purchased'!R9/SUM('Water Heaters Purchased'!R$6:R$10)</f>
        <v>0.14860944582285165</v>
      </c>
      <c r="S8" s="12">
        <f>'Water Heaters Purchased'!S9/SUM('Water Heaters Purchased'!S$6:S$10)</f>
        <v>0.14922273808348155</v>
      </c>
      <c r="T8" s="12">
        <f>'Water Heaters Purchased'!T9/SUM('Water Heaters Purchased'!T$6:T$10)</f>
        <v>0.14983735886166186</v>
      </c>
      <c r="U8" s="12">
        <f>'Water Heaters Purchased'!U9/SUM('Water Heaters Purchased'!U$6:U$10)</f>
        <v>0.15045322731490759</v>
      </c>
      <c r="V8" s="12">
        <f>'Water Heaters Purchased'!V9/SUM('Water Heaters Purchased'!V$6:V$10)</f>
        <v>0.15107026124757544</v>
      </c>
      <c r="W8" s="12">
        <f>'Water Heaters Purchased'!W9/SUM('Water Heaters Purchased'!W$6:W$10)</f>
        <v>0.15168837713223382</v>
      </c>
    </row>
    <row r="9" spans="1:23" x14ac:dyDescent="0.25">
      <c r="A9" s="3" t="s">
        <v>14</v>
      </c>
      <c r="B9" s="12">
        <v>0</v>
      </c>
      <c r="C9" s="12">
        <f>'Water Heaters Purchased'!C10/SUM('Water Heaters Purchased'!C$6:C$10)</f>
        <v>0.32082034924543518</v>
      </c>
      <c r="D9" s="12">
        <f>'Water Heaters Purchased'!D10/SUM('Water Heaters Purchased'!D$6:D$10)</f>
        <v>0.3206365775136133</v>
      </c>
      <c r="E9" s="12">
        <f>'Water Heaters Purchased'!E10/SUM('Water Heaters Purchased'!E$6:E$10)</f>
        <v>0.3204461584590641</v>
      </c>
      <c r="F9" s="12">
        <f>'Water Heaters Purchased'!F10/SUM('Water Heaters Purchased'!F$6:F$10)</f>
        <v>0.32024907226040022</v>
      </c>
      <c r="G9" s="12">
        <f>'Water Heaters Purchased'!G10/SUM('Water Heaters Purchased'!G$6:G$10)</f>
        <v>0.3200453010219772</v>
      </c>
      <c r="H9" s="12">
        <f>'Water Heaters Purchased'!H10/SUM('Water Heaters Purchased'!H$6:H$10)</f>
        <v>0.31983482879271818</v>
      </c>
      <c r="I9" s="12">
        <f>'Water Heaters Purchased'!I10/SUM('Water Heaters Purchased'!I$6:I$10)</f>
        <v>0.31961764158357198</v>
      </c>
      <c r="J9" s="12">
        <f>'Water Heaters Purchased'!J10/SUM('Water Heaters Purchased'!J$6:J$10)</f>
        <v>0.31939372738356769</v>
      </c>
      <c r="K9" s="12">
        <f>'Water Heaters Purchased'!K10/SUM('Water Heaters Purchased'!K$6:K$10)</f>
        <v>0.31916307617444517</v>
      </c>
      <c r="L9" s="12">
        <f>'Water Heaters Purchased'!L10/SUM('Water Heaters Purchased'!L$6:L$10)</f>
        <v>0.31892567994383025</v>
      </c>
      <c r="M9" s="12">
        <f>'Water Heaters Purchased'!M10/SUM('Water Heaters Purchased'!M$6:M$10)</f>
        <v>0.31868153269693344</v>
      </c>
      <c r="N9" s="12">
        <f>'Water Heaters Purchased'!N10/SUM('Water Heaters Purchased'!N$6:N$10)</f>
        <v>0.31843063046674763</v>
      </c>
      <c r="O9" s="12">
        <f>'Water Heaters Purchased'!O10/SUM('Water Heaters Purchased'!O$6:O$10)</f>
        <v>0.31817297132272698</v>
      </c>
      <c r="P9" s="12">
        <f>'Water Heaters Purchased'!P10/SUM('Water Heaters Purchased'!P$6:P$10)</f>
        <v>0.31790855537792484</v>
      </c>
      <c r="Q9" s="12">
        <f>'Water Heaters Purchased'!Q10/SUM('Water Heaters Purchased'!Q$6:Q$10)</f>
        <v>0.31763738479457682</v>
      </c>
      <c r="R9" s="12">
        <f>'Water Heaters Purchased'!R10/SUM('Water Heaters Purchased'!R$6:R$10)</f>
        <v>0.31735946378811419</v>
      </c>
      <c r="S9" s="12">
        <f>'Water Heaters Purchased'!S10/SUM('Water Heaters Purchased'!S$6:S$10)</f>
        <v>0.31707479862959287</v>
      </c>
      <c r="T9" s="12">
        <f>'Water Heaters Purchased'!T10/SUM('Water Heaters Purchased'!T$6:T$10)</f>
        <v>0.31678339764653063</v>
      </c>
      <c r="U9" s="12">
        <f>'Water Heaters Purchased'!U10/SUM('Water Heaters Purchased'!U$6:U$10)</f>
        <v>0.31648527122214132</v>
      </c>
      <c r="V9" s="12">
        <f>'Water Heaters Purchased'!V10/SUM('Water Heaters Purchased'!V$6:V$10)</f>
        <v>0.31618043179296296</v>
      </c>
      <c r="W9" s="12">
        <f>'Water Heaters Purchased'!W10/SUM('Water Heaters Purchased'!W$6:W$10)</f>
        <v>0.31586889384487254</v>
      </c>
    </row>
    <row r="11" spans="1:23" ht="15.6" x14ac:dyDescent="0.3">
      <c r="A11" s="20" t="s">
        <v>107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">
        <v>8</v>
      </c>
      <c r="B13" s="12">
        <v>0</v>
      </c>
      <c r="C13" s="12">
        <f>'Water Heaters Purchased'!C15/SUM('Water Heaters Purchased'!C$15:C$19)</f>
        <v>0</v>
      </c>
      <c r="D13" s="12">
        <f>'Water Heaters Purchased'!D15/SUM('Water Heaters Purchased'!D$15:D$19)</f>
        <v>0</v>
      </c>
      <c r="E13" s="12">
        <f>'Water Heaters Purchased'!E15/SUM('Water Heaters Purchased'!E$15:E$19)</f>
        <v>0</v>
      </c>
      <c r="F13" s="12">
        <f>'Water Heaters Purchased'!F15/SUM('Water Heaters Purchased'!F$15:F$19)</f>
        <v>0</v>
      </c>
      <c r="G13" s="12">
        <f>'Water Heaters Purchased'!G15/SUM('Water Heaters Purchased'!G$15:G$19)</f>
        <v>0</v>
      </c>
      <c r="H13" s="12">
        <f>'Water Heaters Purchased'!H15/SUM('Water Heaters Purchased'!H$15:H$19)</f>
        <v>0</v>
      </c>
      <c r="I13" s="12">
        <f>'Water Heaters Purchased'!I15/SUM('Water Heaters Purchased'!I$15:I$19)</f>
        <v>0</v>
      </c>
      <c r="J13" s="12">
        <f>'Water Heaters Purchased'!J15/SUM('Water Heaters Purchased'!J$15:J$19)</f>
        <v>0</v>
      </c>
      <c r="K13" s="12">
        <f>'Water Heaters Purchased'!K15/SUM('Water Heaters Purchased'!K$15:K$19)</f>
        <v>0</v>
      </c>
      <c r="L13" s="12">
        <f>'Water Heaters Purchased'!L15/SUM('Water Heaters Purchased'!L$15:L$19)</f>
        <v>0</v>
      </c>
      <c r="M13" s="12">
        <f>'Water Heaters Purchased'!M15/SUM('Water Heaters Purchased'!M$15:M$19)</f>
        <v>0</v>
      </c>
      <c r="N13" s="12">
        <f>'Water Heaters Purchased'!N15/SUM('Water Heaters Purchased'!N$15:N$19)</f>
        <v>0</v>
      </c>
      <c r="O13" s="12">
        <f>'Water Heaters Purchased'!O15/SUM('Water Heaters Purchased'!O$15:O$19)</f>
        <v>0</v>
      </c>
      <c r="P13" s="12">
        <f>'Water Heaters Purchased'!P15/SUM('Water Heaters Purchased'!P$15:P$19)</f>
        <v>0</v>
      </c>
      <c r="Q13" s="12">
        <f>'Water Heaters Purchased'!Q15/SUM('Water Heaters Purchased'!Q$15:Q$19)</f>
        <v>0</v>
      </c>
      <c r="R13" s="12">
        <f>'Water Heaters Purchased'!R15/SUM('Water Heaters Purchased'!R$15:R$19)</f>
        <v>0</v>
      </c>
      <c r="S13" s="12">
        <f>'Water Heaters Purchased'!S15/SUM('Water Heaters Purchased'!S$15:S$19)</f>
        <v>0</v>
      </c>
      <c r="T13" s="12">
        <f>'Water Heaters Purchased'!T15/SUM('Water Heaters Purchased'!T$15:T$19)</f>
        <v>0</v>
      </c>
      <c r="U13" s="12">
        <f>'Water Heaters Purchased'!U15/SUM('Water Heaters Purchased'!U$15:U$19)</f>
        <v>0</v>
      </c>
      <c r="V13" s="12">
        <f>'Water Heaters Purchased'!V15/SUM('Water Heaters Purchased'!V$15:V$19)</f>
        <v>0</v>
      </c>
      <c r="W13" s="12">
        <f>'Water Heaters Purchased'!W15/SUM('Water Heaters Purchased'!W$15:W$19)</f>
        <v>0</v>
      </c>
    </row>
    <row r="14" spans="1:23" x14ac:dyDescent="0.25">
      <c r="A14" s="3" t="s">
        <v>11</v>
      </c>
      <c r="B14" s="12">
        <v>0</v>
      </c>
      <c r="C14" s="12">
        <f>'Water Heaters Purchased'!C16/SUM('Water Heaters Purchased'!C$15:C$19)</f>
        <v>1</v>
      </c>
      <c r="D14" s="12">
        <f>'Water Heaters Purchased'!D16/SUM('Water Heaters Purchased'!D$15:D$19)</f>
        <v>1</v>
      </c>
      <c r="E14" s="12">
        <f>'Water Heaters Purchased'!E16/SUM('Water Heaters Purchased'!E$15:E$19)</f>
        <v>1</v>
      </c>
      <c r="F14" s="12">
        <f>'Water Heaters Purchased'!F16/SUM('Water Heaters Purchased'!F$15:F$19)</f>
        <v>1</v>
      </c>
      <c r="G14" s="12">
        <f>'Water Heaters Purchased'!G16/SUM('Water Heaters Purchased'!G$15:G$19)</f>
        <v>1</v>
      </c>
      <c r="H14" s="12">
        <f>'Water Heaters Purchased'!H16/SUM('Water Heaters Purchased'!H$15:H$19)</f>
        <v>1</v>
      </c>
      <c r="I14" s="12">
        <f>'Water Heaters Purchased'!I16/SUM('Water Heaters Purchased'!I$15:I$19)</f>
        <v>1</v>
      </c>
      <c r="J14" s="12">
        <f>'Water Heaters Purchased'!J16/SUM('Water Heaters Purchased'!J$15:J$19)</f>
        <v>1</v>
      </c>
      <c r="K14" s="12">
        <f>'Water Heaters Purchased'!K16/SUM('Water Heaters Purchased'!K$15:K$19)</f>
        <v>1</v>
      </c>
      <c r="L14" s="12">
        <f>'Water Heaters Purchased'!L16/SUM('Water Heaters Purchased'!L$15:L$19)</f>
        <v>1</v>
      </c>
      <c r="M14" s="12">
        <f>'Water Heaters Purchased'!M16/SUM('Water Heaters Purchased'!M$15:M$19)</f>
        <v>1</v>
      </c>
      <c r="N14" s="12">
        <f>'Water Heaters Purchased'!N16/SUM('Water Heaters Purchased'!N$15:N$19)</f>
        <v>1</v>
      </c>
      <c r="O14" s="12">
        <f>'Water Heaters Purchased'!O16/SUM('Water Heaters Purchased'!O$15:O$19)</f>
        <v>1</v>
      </c>
      <c r="P14" s="12">
        <f>'Water Heaters Purchased'!P16/SUM('Water Heaters Purchased'!P$15:P$19)</f>
        <v>1</v>
      </c>
      <c r="Q14" s="12">
        <f>'Water Heaters Purchased'!Q16/SUM('Water Heaters Purchased'!Q$15:Q$19)</f>
        <v>1</v>
      </c>
      <c r="R14" s="12">
        <f>'Water Heaters Purchased'!R16/SUM('Water Heaters Purchased'!R$15:R$19)</f>
        <v>1</v>
      </c>
      <c r="S14" s="12">
        <f>'Water Heaters Purchased'!S16/SUM('Water Heaters Purchased'!S$15:S$19)</f>
        <v>1</v>
      </c>
      <c r="T14" s="12">
        <f>'Water Heaters Purchased'!T16/SUM('Water Heaters Purchased'!T$15:T$19)</f>
        <v>1</v>
      </c>
      <c r="U14" s="12">
        <f>'Water Heaters Purchased'!U16/SUM('Water Heaters Purchased'!U$15:U$19)</f>
        <v>1</v>
      </c>
      <c r="V14" s="12">
        <f>'Water Heaters Purchased'!V16/SUM('Water Heaters Purchased'!V$15:V$19)</f>
        <v>1</v>
      </c>
      <c r="W14" s="12">
        <f>'Water Heaters Purchased'!W16/SUM('Water Heaters Purchased'!W$15:W$19)</f>
        <v>1</v>
      </c>
    </row>
    <row r="15" spans="1:23" x14ac:dyDescent="0.25">
      <c r="A15" s="3" t="s">
        <v>12</v>
      </c>
      <c r="B15" s="12">
        <v>0</v>
      </c>
      <c r="C15" s="12">
        <f>'Water Heaters Purchased'!C17/SUM('Water Heaters Purchased'!C$15:C$19)</f>
        <v>0</v>
      </c>
      <c r="D15" s="12">
        <f>'Water Heaters Purchased'!D17/SUM('Water Heaters Purchased'!D$15:D$19)</f>
        <v>0</v>
      </c>
      <c r="E15" s="12">
        <f>'Water Heaters Purchased'!E17/SUM('Water Heaters Purchased'!E$15:E$19)</f>
        <v>0</v>
      </c>
      <c r="F15" s="12">
        <f>'Water Heaters Purchased'!F17/SUM('Water Heaters Purchased'!F$15:F$19)</f>
        <v>0</v>
      </c>
      <c r="G15" s="12">
        <f>'Water Heaters Purchased'!G17/SUM('Water Heaters Purchased'!G$15:G$19)</f>
        <v>0</v>
      </c>
      <c r="H15" s="12">
        <f>'Water Heaters Purchased'!H17/SUM('Water Heaters Purchased'!H$15:H$19)</f>
        <v>0</v>
      </c>
      <c r="I15" s="12">
        <f>'Water Heaters Purchased'!I17/SUM('Water Heaters Purchased'!I$15:I$19)</f>
        <v>0</v>
      </c>
      <c r="J15" s="12">
        <f>'Water Heaters Purchased'!J17/SUM('Water Heaters Purchased'!J$15:J$19)</f>
        <v>0</v>
      </c>
      <c r="K15" s="12">
        <f>'Water Heaters Purchased'!K17/SUM('Water Heaters Purchased'!K$15:K$19)</f>
        <v>0</v>
      </c>
      <c r="L15" s="12">
        <f>'Water Heaters Purchased'!L17/SUM('Water Heaters Purchased'!L$15:L$19)</f>
        <v>0</v>
      </c>
      <c r="M15" s="12">
        <f>'Water Heaters Purchased'!M17/SUM('Water Heaters Purchased'!M$15:M$19)</f>
        <v>0</v>
      </c>
      <c r="N15" s="12">
        <f>'Water Heaters Purchased'!N17/SUM('Water Heaters Purchased'!N$15:N$19)</f>
        <v>0</v>
      </c>
      <c r="O15" s="12">
        <f>'Water Heaters Purchased'!O17/SUM('Water Heaters Purchased'!O$15:O$19)</f>
        <v>0</v>
      </c>
      <c r="P15" s="12">
        <f>'Water Heaters Purchased'!P17/SUM('Water Heaters Purchased'!P$15:P$19)</f>
        <v>0</v>
      </c>
      <c r="Q15" s="12">
        <f>'Water Heaters Purchased'!Q17/SUM('Water Heaters Purchased'!Q$15:Q$19)</f>
        <v>0</v>
      </c>
      <c r="R15" s="12">
        <f>'Water Heaters Purchased'!R17/SUM('Water Heaters Purchased'!R$15:R$19)</f>
        <v>0</v>
      </c>
      <c r="S15" s="12">
        <f>'Water Heaters Purchased'!S17/SUM('Water Heaters Purchased'!S$15:S$19)</f>
        <v>0</v>
      </c>
      <c r="T15" s="12">
        <f>'Water Heaters Purchased'!T17/SUM('Water Heaters Purchased'!T$15:T$19)</f>
        <v>0</v>
      </c>
      <c r="U15" s="12">
        <f>'Water Heaters Purchased'!U17/SUM('Water Heaters Purchased'!U$15:U$19)</f>
        <v>0</v>
      </c>
      <c r="V15" s="12">
        <f>'Water Heaters Purchased'!V17/SUM('Water Heaters Purchased'!V$15:V$19)</f>
        <v>0</v>
      </c>
      <c r="W15" s="12">
        <f>'Water Heaters Purchased'!W17/SUM('Water Heaters Purchased'!W$15:W$19)</f>
        <v>0</v>
      </c>
    </row>
    <row r="16" spans="1:23" x14ac:dyDescent="0.25">
      <c r="A16" s="3" t="s">
        <v>13</v>
      </c>
      <c r="B16" s="12">
        <v>0</v>
      </c>
      <c r="C16" s="12">
        <f>'Water Heaters Purchased'!C18/SUM('Water Heaters Purchased'!C$15:C$19)</f>
        <v>0</v>
      </c>
      <c r="D16" s="12">
        <f>'Water Heaters Purchased'!D18/SUM('Water Heaters Purchased'!D$15:D$19)</f>
        <v>0</v>
      </c>
      <c r="E16" s="12">
        <f>'Water Heaters Purchased'!E18/SUM('Water Heaters Purchased'!E$15:E$19)</f>
        <v>0</v>
      </c>
      <c r="F16" s="12">
        <f>'Water Heaters Purchased'!F18/SUM('Water Heaters Purchased'!F$15:F$19)</f>
        <v>0</v>
      </c>
      <c r="G16" s="12">
        <f>'Water Heaters Purchased'!G18/SUM('Water Heaters Purchased'!G$15:G$19)</f>
        <v>0</v>
      </c>
      <c r="H16" s="12">
        <f>'Water Heaters Purchased'!H18/SUM('Water Heaters Purchased'!H$15:H$19)</f>
        <v>0</v>
      </c>
      <c r="I16" s="12">
        <f>'Water Heaters Purchased'!I18/SUM('Water Heaters Purchased'!I$15:I$19)</f>
        <v>0</v>
      </c>
      <c r="J16" s="12">
        <f>'Water Heaters Purchased'!J18/SUM('Water Heaters Purchased'!J$15:J$19)</f>
        <v>0</v>
      </c>
      <c r="K16" s="12">
        <f>'Water Heaters Purchased'!K18/SUM('Water Heaters Purchased'!K$15:K$19)</f>
        <v>0</v>
      </c>
      <c r="L16" s="12">
        <f>'Water Heaters Purchased'!L18/SUM('Water Heaters Purchased'!L$15:L$19)</f>
        <v>0</v>
      </c>
      <c r="M16" s="12">
        <f>'Water Heaters Purchased'!M18/SUM('Water Heaters Purchased'!M$15:M$19)</f>
        <v>0</v>
      </c>
      <c r="N16" s="12">
        <f>'Water Heaters Purchased'!N18/SUM('Water Heaters Purchased'!N$15:N$19)</f>
        <v>0</v>
      </c>
      <c r="O16" s="12">
        <f>'Water Heaters Purchased'!O18/SUM('Water Heaters Purchased'!O$15:O$19)</f>
        <v>0</v>
      </c>
      <c r="P16" s="12">
        <f>'Water Heaters Purchased'!P18/SUM('Water Heaters Purchased'!P$15:P$19)</f>
        <v>0</v>
      </c>
      <c r="Q16" s="12">
        <f>'Water Heaters Purchased'!Q18/SUM('Water Heaters Purchased'!Q$15:Q$19)</f>
        <v>0</v>
      </c>
      <c r="R16" s="12">
        <f>'Water Heaters Purchased'!R18/SUM('Water Heaters Purchased'!R$15:R$19)</f>
        <v>0</v>
      </c>
      <c r="S16" s="12">
        <f>'Water Heaters Purchased'!S18/SUM('Water Heaters Purchased'!S$15:S$19)</f>
        <v>0</v>
      </c>
      <c r="T16" s="12">
        <f>'Water Heaters Purchased'!T18/SUM('Water Heaters Purchased'!T$15:T$19)</f>
        <v>0</v>
      </c>
      <c r="U16" s="12">
        <f>'Water Heaters Purchased'!U18/SUM('Water Heaters Purchased'!U$15:U$19)</f>
        <v>0</v>
      </c>
      <c r="V16" s="12">
        <f>'Water Heaters Purchased'!V18/SUM('Water Heaters Purchased'!V$15:V$19)</f>
        <v>0</v>
      </c>
      <c r="W16" s="12">
        <f>'Water Heaters Purchased'!W18/SUM('Water Heaters Purchased'!W$15:W$19)</f>
        <v>0</v>
      </c>
    </row>
    <row r="17" spans="1:23" x14ac:dyDescent="0.25">
      <c r="A17" s="3" t="s">
        <v>14</v>
      </c>
      <c r="B17" s="12">
        <v>0</v>
      </c>
      <c r="C17" s="12">
        <f>'Water Heaters Purchased'!C19/SUM('Water Heaters Purchased'!C$15:C$19)</f>
        <v>0</v>
      </c>
      <c r="D17" s="12">
        <f>'Water Heaters Purchased'!D19/SUM('Water Heaters Purchased'!D$15:D$19)</f>
        <v>0</v>
      </c>
      <c r="E17" s="12">
        <f>'Water Heaters Purchased'!E19/SUM('Water Heaters Purchased'!E$15:E$19)</f>
        <v>0</v>
      </c>
      <c r="F17" s="12">
        <f>'Water Heaters Purchased'!F19/SUM('Water Heaters Purchased'!F$15:F$19)</f>
        <v>0</v>
      </c>
      <c r="G17" s="12">
        <f>'Water Heaters Purchased'!G19/SUM('Water Heaters Purchased'!G$15:G$19)</f>
        <v>0</v>
      </c>
      <c r="H17" s="12">
        <f>'Water Heaters Purchased'!H19/SUM('Water Heaters Purchased'!H$15:H$19)</f>
        <v>0</v>
      </c>
      <c r="I17" s="12">
        <f>'Water Heaters Purchased'!I19/SUM('Water Heaters Purchased'!I$15:I$19)</f>
        <v>0</v>
      </c>
      <c r="J17" s="12">
        <f>'Water Heaters Purchased'!J19/SUM('Water Heaters Purchased'!J$15:J$19)</f>
        <v>0</v>
      </c>
      <c r="K17" s="12">
        <f>'Water Heaters Purchased'!K19/SUM('Water Heaters Purchased'!K$15:K$19)</f>
        <v>0</v>
      </c>
      <c r="L17" s="12">
        <f>'Water Heaters Purchased'!L19/SUM('Water Heaters Purchased'!L$15:L$19)</f>
        <v>0</v>
      </c>
      <c r="M17" s="12">
        <f>'Water Heaters Purchased'!M19/SUM('Water Heaters Purchased'!M$15:M$19)</f>
        <v>0</v>
      </c>
      <c r="N17" s="12">
        <f>'Water Heaters Purchased'!N19/SUM('Water Heaters Purchased'!N$15:N$19)</f>
        <v>0</v>
      </c>
      <c r="O17" s="12">
        <f>'Water Heaters Purchased'!O19/SUM('Water Heaters Purchased'!O$15:O$19)</f>
        <v>0</v>
      </c>
      <c r="P17" s="12">
        <f>'Water Heaters Purchased'!P19/SUM('Water Heaters Purchased'!P$15:P$19)</f>
        <v>0</v>
      </c>
      <c r="Q17" s="12">
        <f>'Water Heaters Purchased'!Q19/SUM('Water Heaters Purchased'!Q$15:Q$19)</f>
        <v>0</v>
      </c>
      <c r="R17" s="12">
        <f>'Water Heaters Purchased'!R19/SUM('Water Heaters Purchased'!R$15:R$19)</f>
        <v>0</v>
      </c>
      <c r="S17" s="12">
        <f>'Water Heaters Purchased'!S19/SUM('Water Heaters Purchased'!S$15:S$19)</f>
        <v>0</v>
      </c>
      <c r="T17" s="12">
        <f>'Water Heaters Purchased'!T19/SUM('Water Heaters Purchased'!T$15:T$19)</f>
        <v>0</v>
      </c>
      <c r="U17" s="12">
        <f>'Water Heaters Purchased'!U19/SUM('Water Heaters Purchased'!U$15:U$19)</f>
        <v>0</v>
      </c>
      <c r="V17" s="12">
        <f>'Water Heaters Purchased'!V19/SUM('Water Heaters Purchased'!V$15:V$19)</f>
        <v>0</v>
      </c>
      <c r="W17" s="12">
        <f>'Water Heaters Purchased'!W19/SUM('Water Heaters Purchased'!W$15:W$19)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5"/>
  <sheetViews>
    <sheetView workbookViewId="0">
      <selection activeCell="J6" sqref="J6"/>
    </sheetView>
  </sheetViews>
  <sheetFormatPr defaultColWidth="9.140625" defaultRowHeight="15.75" x14ac:dyDescent="0.25"/>
  <cols>
    <col min="1" max="1" width="4.140625" style="3" customWidth="1"/>
    <col min="2" max="2" width="46" style="3" customWidth="1"/>
    <col min="3" max="3" width="15.5703125" style="3" customWidth="1"/>
    <col min="4" max="7" width="12.7109375" style="3" customWidth="1"/>
    <col min="8" max="25" width="14.7109375" style="3" bestFit="1" customWidth="1"/>
    <col min="26" max="27" width="10.5703125" style="3" bestFit="1" customWidth="1"/>
    <col min="28" max="16384" width="9.140625" style="3"/>
  </cols>
  <sheetData>
    <row r="1" spans="1:6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6" ht="31.5" customHeight="1" x14ac:dyDescent="0.3">
      <c r="B3" s="142" t="str">
        <f>CONCATENATE("Marginal Market Shares (%) - ",State,", Single Family, ", SpaceHeat, ", ", TankSize,", ", StartWH, " is starting water heater")</f>
        <v>Marginal Market Shares (%) - Northwest, Single Family, Gas FAF, &gt;55 Gallons, Electric Resistance is starting water heater</v>
      </c>
      <c r="C3" s="143"/>
      <c r="D3" s="143"/>
      <c r="E3" s="143"/>
      <c r="F3" s="143"/>
    </row>
    <row r="4" spans="1:6" ht="46.9" x14ac:dyDescent="0.3">
      <c r="B4" s="53" t="s">
        <v>60</v>
      </c>
      <c r="C4" s="61" t="s">
        <v>86</v>
      </c>
      <c r="D4" s="61" t="s">
        <v>61</v>
      </c>
      <c r="E4" s="61" t="s">
        <v>77</v>
      </c>
      <c r="F4" s="66" t="s">
        <v>58</v>
      </c>
    </row>
    <row r="5" spans="1:6" ht="15.6" x14ac:dyDescent="0.3">
      <c r="B5" s="55" t="str">
        <f>'Marginal Market Share'!A5</f>
        <v>Electric Resistance</v>
      </c>
      <c r="C5" s="56">
        <f>'Marginal Market Share'!B5</f>
        <v>1</v>
      </c>
      <c r="D5" s="56">
        <f>'Marginal Market Share'!W5</f>
        <v>1.6291001785023105E-5</v>
      </c>
      <c r="E5" s="56">
        <f>'Marginal Market Share'!W13</f>
        <v>0</v>
      </c>
      <c r="F5" s="57">
        <f>E5-D5</f>
        <v>-1.6291001785023105E-5</v>
      </c>
    </row>
    <row r="6" spans="1:6" ht="15.6" x14ac:dyDescent="0.3">
      <c r="B6" s="55" t="str">
        <f>'Marginal Market Share'!A6</f>
        <v>HPWH</v>
      </c>
      <c r="C6" s="56">
        <f>'Marginal Market Share'!B6</f>
        <v>0</v>
      </c>
      <c r="D6" s="56">
        <f>'Marginal Market Share'!W6</f>
        <v>0.53239646550060193</v>
      </c>
      <c r="E6" s="56">
        <f>'Marginal Market Share'!W14</f>
        <v>1</v>
      </c>
      <c r="F6" s="57">
        <f>E6-D6</f>
        <v>0.46760353449939807</v>
      </c>
    </row>
    <row r="7" spans="1:6" ht="15.6" x14ac:dyDescent="0.3">
      <c r="B7" s="55" t="str">
        <f>'Marginal Market Share'!A7</f>
        <v>Gas Tank</v>
      </c>
      <c r="C7" s="56">
        <f>'Marginal Market Share'!B7</f>
        <v>0</v>
      </c>
      <c r="D7" s="56">
        <f>'Marginal Market Share'!W7</f>
        <v>2.997252050665251E-5</v>
      </c>
      <c r="E7" s="56">
        <f>'Marginal Market Share'!W15</f>
        <v>0</v>
      </c>
      <c r="F7" s="57">
        <f>E7-D7</f>
        <v>-2.997252050665251E-5</v>
      </c>
    </row>
    <row r="8" spans="1:6" ht="15.6" x14ac:dyDescent="0.3">
      <c r="B8" s="55" t="str">
        <f>'Marginal Market Share'!A8</f>
        <v>Instant Gas</v>
      </c>
      <c r="C8" s="56">
        <f>'Marginal Market Share'!B8</f>
        <v>0</v>
      </c>
      <c r="D8" s="56">
        <f>'Marginal Market Share'!W8</f>
        <v>0.15168837713223382</v>
      </c>
      <c r="E8" s="56">
        <f>'Marginal Market Share'!W16</f>
        <v>0</v>
      </c>
      <c r="F8" s="57">
        <f>E8-D8</f>
        <v>-0.15168837713223382</v>
      </c>
    </row>
    <row r="9" spans="1:6" ht="15.6" x14ac:dyDescent="0.3">
      <c r="B9" s="58" t="str">
        <f>'Marginal Market Share'!A9</f>
        <v>Condensing Gas</v>
      </c>
      <c r="C9" s="59">
        <f>'Marginal Market Share'!B9</f>
        <v>0</v>
      </c>
      <c r="D9" s="59">
        <f>'Marginal Market Share'!W9</f>
        <v>0.31586889384487254</v>
      </c>
      <c r="E9" s="59">
        <f>'Marginal Market Share'!W17</f>
        <v>0</v>
      </c>
      <c r="F9" s="60">
        <f>E9-D9</f>
        <v>-0.31586889384487254</v>
      </c>
    </row>
    <row r="10" spans="1:6" ht="15.6" x14ac:dyDescent="0.3">
      <c r="B10" s="69"/>
      <c r="C10" s="56"/>
      <c r="D10" s="56"/>
      <c r="E10" s="56"/>
    </row>
    <row r="11" spans="1:6" ht="30.75" customHeight="1" x14ac:dyDescent="0.3">
      <c r="B11" s="142" t="str">
        <f>CONCATENATE("Average Market Shares by Scenario (%) - ",State,", Single Family, ", SpaceHeat, ", ", TankSize,", ", StartWH, " is starting water heater")</f>
        <v>Average Market Shares by Scenario (%) - Northwest, Single Family, Gas FAF, &gt;55 Gallons, Electric Resistance is starting water heater</v>
      </c>
      <c r="C11" s="143"/>
      <c r="D11" s="143"/>
      <c r="E11" s="143"/>
      <c r="F11" s="143"/>
    </row>
    <row r="12" spans="1:6" ht="46.9" x14ac:dyDescent="0.3">
      <c r="B12" s="53" t="s">
        <v>60</v>
      </c>
      <c r="C12" s="61" t="s">
        <v>86</v>
      </c>
      <c r="D12" s="61" t="s">
        <v>61</v>
      </c>
      <c r="E12" s="61" t="s">
        <v>77</v>
      </c>
      <c r="F12" s="66" t="s">
        <v>58</v>
      </c>
    </row>
    <row r="13" spans="1:6" ht="15.6" x14ac:dyDescent="0.3">
      <c r="B13" s="55" t="str">
        <f>'Marginal Market Share'!A13</f>
        <v>Electric Resistance</v>
      </c>
      <c r="C13" s="56">
        <f>'Average Market Share'!B5</f>
        <v>1</v>
      </c>
      <c r="D13" s="56">
        <f>'Average Market Share'!W5</f>
        <v>0.21093573460193224</v>
      </c>
      <c r="E13" s="56">
        <f>'Average Market Share'!W13</f>
        <v>0.21092188755086907</v>
      </c>
      <c r="F13" s="57">
        <f>E13-D13</f>
        <v>-1.3847051063164972E-5</v>
      </c>
    </row>
    <row r="14" spans="1:6" ht="15.6" x14ac:dyDescent="0.3">
      <c r="B14" s="55" t="str">
        <f>'Marginal Market Share'!A14</f>
        <v>HPWH</v>
      </c>
      <c r="C14" s="56">
        <f>'Average Market Share'!B6</f>
        <v>0</v>
      </c>
      <c r="D14" s="56">
        <f>'Average Market Share'!W6</f>
        <v>0.42205420045723563</v>
      </c>
      <c r="E14" s="56">
        <f>'Average Market Share'!W14</f>
        <v>0.78907811244913084</v>
      </c>
      <c r="F14" s="57">
        <f>E14-D14</f>
        <v>0.36702391199189521</v>
      </c>
    </row>
    <row r="15" spans="1:6" ht="15.6" x14ac:dyDescent="0.3">
      <c r="B15" s="55" t="str">
        <f>'Marginal Market Share'!A15</f>
        <v>Gas Tank</v>
      </c>
      <c r="C15" s="56">
        <f>'Average Market Share'!B7</f>
        <v>0</v>
      </c>
      <c r="D15" s="56">
        <f>'Average Market Share'!W7</f>
        <v>2.5435396506426338E-5</v>
      </c>
      <c r="E15" s="56">
        <f>'Average Market Share'!W15</f>
        <v>0</v>
      </c>
      <c r="F15" s="57">
        <f>E15-D15</f>
        <v>-2.5435396506426338E-5</v>
      </c>
    </row>
    <row r="16" spans="1:6" ht="15.6" x14ac:dyDescent="0.3">
      <c r="B16" s="55" t="str">
        <f>'Marginal Market Share'!A16</f>
        <v>Instant Gas</v>
      </c>
      <c r="C16" s="56">
        <f>'Average Market Share'!B8</f>
        <v>0</v>
      </c>
      <c r="D16" s="56">
        <f>'Average Market Share'!W8</f>
        <v>0.11613543563879515</v>
      </c>
      <c r="E16" s="56">
        <f>'Average Market Share'!W16</f>
        <v>0</v>
      </c>
      <c r="F16" s="57">
        <f>E16-D16</f>
        <v>-0.11613543563879515</v>
      </c>
    </row>
    <row r="17" spans="2:7" ht="15.6" x14ac:dyDescent="0.3">
      <c r="B17" s="58" t="str">
        <f>'Marginal Market Share'!A17</f>
        <v>Condensing Gas</v>
      </c>
      <c r="C17" s="59">
        <f>'Average Market Share'!B9</f>
        <v>0</v>
      </c>
      <c r="D17" s="59">
        <f>'Average Market Share'!W9</f>
        <v>0.25084919390553062</v>
      </c>
      <c r="E17" s="59">
        <f>'Average Market Share'!W17</f>
        <v>0</v>
      </c>
      <c r="F17" s="60">
        <f>E17-D17</f>
        <v>-0.25084919390553062</v>
      </c>
    </row>
    <row r="18" spans="2:7" ht="15.6" x14ac:dyDescent="0.3">
      <c r="B18" s="69"/>
      <c r="C18" s="56"/>
      <c r="D18" s="56"/>
      <c r="E18" s="56"/>
      <c r="F18" s="56"/>
    </row>
    <row r="19" spans="2:7" ht="31.5" customHeight="1" x14ac:dyDescent="0.25">
      <c r="B19" s="142" t="str">
        <f>CONCATENATE("BAU Case Average Market Shares (%) - ",State,", Single Family, ", SpaceHeat, ", ", TankSize,", ", StartWH, " is starting water heater")</f>
        <v>BAU Case Average Market Shares (%) - Northwest, Single Family, Gas FAF, &gt;55 Gallons, Electric Resistance is starting water heater</v>
      </c>
      <c r="C19" s="143"/>
      <c r="D19" s="143"/>
      <c r="E19" s="143"/>
      <c r="F19" s="143"/>
      <c r="G19" s="143"/>
    </row>
    <row r="20" spans="2:7" x14ac:dyDescent="0.25">
      <c r="B20" s="53" t="s">
        <v>60</v>
      </c>
      <c r="C20" s="61">
        <v>2015</v>
      </c>
      <c r="D20" s="61">
        <v>2020</v>
      </c>
      <c r="E20" s="61">
        <v>2025</v>
      </c>
      <c r="F20" s="61">
        <v>2030</v>
      </c>
      <c r="G20" s="66">
        <v>2035</v>
      </c>
    </row>
    <row r="21" spans="2:7" x14ac:dyDescent="0.25">
      <c r="B21" s="55" t="str">
        <f>'Average Market Share'!A5</f>
        <v>Electric Resistance</v>
      </c>
      <c r="C21" s="56">
        <f>'Average Market Share'!C5</f>
        <v>0.92857285149707147</v>
      </c>
      <c r="D21" s="56">
        <f>'Average Market Share'!H5</f>
        <v>0.64105694421147219</v>
      </c>
      <c r="E21" s="56">
        <f>'Average Market Share'!M5</f>
        <v>0.44256672295809824</v>
      </c>
      <c r="F21" s="56">
        <f>'Average Market Share'!R5</f>
        <v>0.30553643254587765</v>
      </c>
      <c r="G21" s="57">
        <f>'Average Market Share'!W5</f>
        <v>0.21093573460193224</v>
      </c>
    </row>
    <row r="22" spans="2:7" x14ac:dyDescent="0.25">
      <c r="B22" s="55" t="str">
        <f>'Average Market Share'!A6</f>
        <v>HPWH</v>
      </c>
      <c r="C22" s="56">
        <f>'Average Market Share'!C6</f>
        <v>3.8535947386644405E-2</v>
      </c>
      <c r="D22" s="56">
        <f>'Average Market Share'!H6</f>
        <v>0.19327039091471532</v>
      </c>
      <c r="E22" s="56">
        <f>'Average Market Share'!M6</f>
        <v>0.29950893462506017</v>
      </c>
      <c r="F22" s="56">
        <f>'Average Market Share'!R6</f>
        <v>0.37230511926085819</v>
      </c>
      <c r="G22" s="57">
        <f>'Average Market Share'!W6</f>
        <v>0.42205420045723563</v>
      </c>
    </row>
    <row r="23" spans="2:7" x14ac:dyDescent="0.25">
      <c r="B23" s="55" t="str">
        <f>'Average Market Share'!A7</f>
        <v>Gas Tank</v>
      </c>
      <c r="C23" s="56">
        <f>'Average Market Share'!C7</f>
        <v>2.5963297621447759E-6</v>
      </c>
      <c r="D23" s="56">
        <f>'Average Market Share'!H7</f>
        <v>1.2712201862057629E-5</v>
      </c>
      <c r="E23" s="56">
        <f>'Average Market Share'!M7</f>
        <v>1.9181518809610671E-5</v>
      </c>
      <c r="F23" s="56">
        <f>'Average Market Share'!R7</f>
        <v>2.3157315799347459E-5</v>
      </c>
      <c r="G23" s="57">
        <f>'Average Market Share'!W7</f>
        <v>2.5435396506426338E-5</v>
      </c>
    </row>
    <row r="24" spans="2:7" x14ac:dyDescent="0.25">
      <c r="B24" s="55" t="str">
        <f>'Average Market Share'!A8</f>
        <v>Instant Gas</v>
      </c>
      <c r="C24" s="56">
        <f>'Average Market Share'!C8</f>
        <v>9.9728655547050866E-3</v>
      </c>
      <c r="D24" s="56">
        <f>'Average Market Share'!H8</f>
        <v>5.0689629983933962E-2</v>
      </c>
      <c r="E24" s="56">
        <f>'Average Market Share'!M8</f>
        <v>7.9721717801074884E-2</v>
      </c>
      <c r="F24" s="56">
        <f>'Average Market Share'!R8</f>
        <v>0.10070193802203554</v>
      </c>
      <c r="G24" s="57">
        <f>'Average Market Share'!W8</f>
        <v>0.11613543563879515</v>
      </c>
    </row>
    <row r="25" spans="2:7" x14ac:dyDescent="0.25">
      <c r="B25" s="58" t="str">
        <f>'Average Market Share'!A9</f>
        <v>Condensing Gas</v>
      </c>
      <c r="C25" s="59">
        <f>'Average Market Share'!C9</f>
        <v>2.2915739231816799E-2</v>
      </c>
      <c r="D25" s="59">
        <f>'Average Market Share'!H9</f>
        <v>0.11497032268801631</v>
      </c>
      <c r="E25" s="59">
        <f>'Average Market Share'!M9</f>
        <v>0.17818344309695708</v>
      </c>
      <c r="F25" s="59">
        <f>'Average Market Share'!R9</f>
        <v>0.22143335285542934</v>
      </c>
      <c r="G25" s="60">
        <f>'Average Market Share'!W9</f>
        <v>0.25084919390553062</v>
      </c>
    </row>
    <row r="26" spans="2:7" x14ac:dyDescent="0.25">
      <c r="B26" s="69"/>
      <c r="C26" s="56"/>
      <c r="D26" s="56"/>
      <c r="E26" s="56"/>
      <c r="F26" s="56"/>
      <c r="G26" s="56"/>
    </row>
    <row r="27" spans="2:7" ht="33.75" customHeight="1" x14ac:dyDescent="0.25">
      <c r="B27" s="142" t="str">
        <f>CONCATENATE("Least Cost Case Average Market Shares (%) - ",State,", Single Family, ", SpaceHeat, ", ", TankSize,", ", StartWH, " is starting water heater")</f>
        <v>Least Cost Case Average Market Shares (%) - Northwest, Single Family, Gas FAF, &gt;55 Gallons, Electric Resistance is starting water heater</v>
      </c>
      <c r="C27" s="143"/>
      <c r="D27" s="143"/>
      <c r="E27" s="143"/>
      <c r="F27" s="143"/>
      <c r="G27" s="143"/>
    </row>
    <row r="28" spans="2:7" x14ac:dyDescent="0.25">
      <c r="B28" s="53" t="s">
        <v>60</v>
      </c>
      <c r="C28" s="61">
        <v>2015</v>
      </c>
      <c r="D28" s="61">
        <v>2020</v>
      </c>
      <c r="E28" s="61">
        <v>2025</v>
      </c>
      <c r="F28" s="61">
        <v>2030</v>
      </c>
      <c r="G28" s="66">
        <v>2035</v>
      </c>
    </row>
    <row r="29" spans="2:7" x14ac:dyDescent="0.25">
      <c r="B29" s="55" t="str">
        <f>'Average Market Share'!A13</f>
        <v>Electric Resistance</v>
      </c>
      <c r="C29" s="56">
        <f>'Average Market Share'!C13</f>
        <v>0.92857142857142849</v>
      </c>
      <c r="D29" s="56">
        <f>'Average Market Share'!H13</f>
        <v>0.64104999298761567</v>
      </c>
      <c r="E29" s="56">
        <f>'Average Market Share'!M13</f>
        <v>0.44255625454860847</v>
      </c>
      <c r="F29" s="56">
        <f>'Average Market Share'!R13</f>
        <v>0.30552381340385792</v>
      </c>
      <c r="G29" s="57">
        <f>'Average Market Share'!W13</f>
        <v>0.21092188755086907</v>
      </c>
    </row>
    <row r="30" spans="2:7" x14ac:dyDescent="0.25">
      <c r="B30" s="55" t="str">
        <f>'Average Market Share'!A14</f>
        <v>HPWH</v>
      </c>
      <c r="C30" s="56">
        <f>'Average Market Share'!C14</f>
        <v>7.1428571428571438E-2</v>
      </c>
      <c r="D30" s="56">
        <f>'Average Market Share'!H14</f>
        <v>0.35895000701238433</v>
      </c>
      <c r="E30" s="56">
        <f>'Average Market Share'!M14</f>
        <v>0.55744374545139141</v>
      </c>
      <c r="F30" s="56">
        <f>'Average Market Share'!R14</f>
        <v>0.69447618659614208</v>
      </c>
      <c r="G30" s="57">
        <f>'Average Market Share'!W14</f>
        <v>0.78907811244913084</v>
      </c>
    </row>
    <row r="31" spans="2:7" x14ac:dyDescent="0.25">
      <c r="B31" s="55" t="str">
        <f>'Average Market Share'!A15</f>
        <v>Gas Tank</v>
      </c>
      <c r="C31" s="56">
        <f>'Average Market Share'!C15</f>
        <v>0</v>
      </c>
      <c r="D31" s="56">
        <f>'Average Market Share'!H15</f>
        <v>0</v>
      </c>
      <c r="E31" s="56">
        <f>'Average Market Share'!M15</f>
        <v>0</v>
      </c>
      <c r="F31" s="56">
        <f>'Average Market Share'!R15</f>
        <v>0</v>
      </c>
      <c r="G31" s="57">
        <f>'Average Market Share'!W15</f>
        <v>0</v>
      </c>
    </row>
    <row r="32" spans="2:7" x14ac:dyDescent="0.25">
      <c r="B32" s="55" t="str">
        <f>'Average Market Share'!A16</f>
        <v>Instant Gas</v>
      </c>
      <c r="C32" s="56">
        <f>'Average Market Share'!C16</f>
        <v>0</v>
      </c>
      <c r="D32" s="56">
        <f>'Average Market Share'!H16</f>
        <v>0</v>
      </c>
      <c r="E32" s="56">
        <f>'Average Market Share'!M16</f>
        <v>0</v>
      </c>
      <c r="F32" s="56">
        <f>'Average Market Share'!R16</f>
        <v>0</v>
      </c>
      <c r="G32" s="57">
        <f>'Average Market Share'!W16</f>
        <v>0</v>
      </c>
    </row>
    <row r="33" spans="2:7" x14ac:dyDescent="0.25">
      <c r="B33" s="58" t="str">
        <f>'Average Market Share'!A17</f>
        <v>Condensing Gas</v>
      </c>
      <c r="C33" s="59">
        <f>'Average Market Share'!C17</f>
        <v>0</v>
      </c>
      <c r="D33" s="59">
        <f>'Average Market Share'!H17</f>
        <v>0</v>
      </c>
      <c r="E33" s="59">
        <f>'Average Market Share'!M17</f>
        <v>0</v>
      </c>
      <c r="F33" s="59">
        <f>'Average Market Share'!R17</f>
        <v>0</v>
      </c>
      <c r="G33" s="60">
        <f>'Average Market Share'!W17</f>
        <v>0</v>
      </c>
    </row>
    <row r="34" spans="2:7" x14ac:dyDescent="0.25">
      <c r="B34" s="22"/>
      <c r="C34" s="52"/>
      <c r="D34" s="68"/>
    </row>
    <row r="35" spans="2:7" ht="34.5" customHeight="1" x14ac:dyDescent="0.25">
      <c r="B35" s="142" t="str">
        <f>CONCATENATE("Change in Natural Gas Usage Least Cost vs BAU Case (tBtu) - ",State,", Single Family, ", SpaceHeat, ", ", TankSize,", ", StartWH, " is starting water heater")</f>
        <v>Change in Natural Gas Usage Least Cost vs BAU Case (tBtu) - Northwest, Single Family, Gas FAF, &gt;55 Gallons, Electric Resistance is starting water heater</v>
      </c>
      <c r="C35" s="143"/>
      <c r="D35" s="143"/>
      <c r="E35" s="143"/>
      <c r="F35" s="143"/>
      <c r="G35" s="143"/>
    </row>
    <row r="36" spans="2:7" x14ac:dyDescent="0.25">
      <c r="B36" s="53"/>
      <c r="C36" s="61">
        <v>2015</v>
      </c>
      <c r="D36" s="61">
        <v>2020</v>
      </c>
      <c r="E36" s="61">
        <v>2025</v>
      </c>
      <c r="F36" s="61">
        <v>2030</v>
      </c>
      <c r="G36" s="66">
        <v>2035</v>
      </c>
    </row>
    <row r="37" spans="2:7" x14ac:dyDescent="0.25">
      <c r="B37" s="55" t="s">
        <v>130</v>
      </c>
      <c r="C37" s="97">
        <f>'Net Reduction in Gas'!C5</f>
        <v>-4.5097990509266925E-2</v>
      </c>
      <c r="D37" s="97">
        <f>'Net Reduction in Gas'!H5</f>
        <v>-0.22713251378367239</v>
      </c>
      <c r="E37" s="97">
        <f>'Net Reduction in Gas'!M5</f>
        <v>-0.35356165016774654</v>
      </c>
      <c r="F37" s="97">
        <f>'Net Reduction in Gas'!R5</f>
        <v>-0.44155027241851519</v>
      </c>
      <c r="G37" s="98">
        <f>'Net Reduction in Gas'!W5</f>
        <v>-0.50294452346414986</v>
      </c>
    </row>
    <row r="38" spans="2:7" x14ac:dyDescent="0.25">
      <c r="B38" s="55" t="s">
        <v>129</v>
      </c>
      <c r="C38" s="97">
        <f>-'Net Reduction in Gas'!C6</f>
        <v>3.4294709841328111E-2</v>
      </c>
      <c r="D38" s="97">
        <f>-'Net Reduction in Gas'!H6</f>
        <v>0.17274231263546905</v>
      </c>
      <c r="E38" s="97">
        <f>-'Net Reduction in Gas'!M6</f>
        <v>0.26893089649700663</v>
      </c>
      <c r="F38" s="97">
        <f>-'Net Reduction in Gas'!R6</f>
        <v>0.33590649789505611</v>
      </c>
      <c r="G38" s="98">
        <f>-'Net Reduction in Gas'!W6</f>
        <v>0.38267260846554352</v>
      </c>
    </row>
    <row r="39" spans="2:7" x14ac:dyDescent="0.25">
      <c r="B39" s="58" t="s">
        <v>119</v>
      </c>
      <c r="C39" s="96">
        <f>'Net Reduction in Gas'!C7</f>
        <v>-1.0803280667938809E-2</v>
      </c>
      <c r="D39" s="96">
        <f>'Net Reduction in Gas'!H7</f>
        <v>-5.4390201148203338E-2</v>
      </c>
      <c r="E39" s="96">
        <f>'Net Reduction in Gas'!M7</f>
        <v>-8.4630753670739967E-2</v>
      </c>
      <c r="F39" s="96">
        <f>'Net Reduction in Gas'!R7</f>
        <v>-0.10564377452345908</v>
      </c>
      <c r="G39" s="99">
        <f>'Net Reduction in Gas'!W7</f>
        <v>-0.12027191499860637</v>
      </c>
    </row>
    <row r="40" spans="2:7" x14ac:dyDescent="0.25">
      <c r="B40" s="69"/>
      <c r="C40" s="56"/>
      <c r="D40" s="56"/>
      <c r="E40" s="56"/>
      <c r="F40" s="56"/>
      <c r="G40" s="56"/>
    </row>
    <row r="41" spans="2:7" ht="36" customHeight="1" x14ac:dyDescent="0.25">
      <c r="B41" s="144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Northwest, Single Family, Gas FAF, &gt;55 Gallons, Electric Resistance is starting water heater</v>
      </c>
      <c r="C41" s="145"/>
      <c r="D41" s="145"/>
      <c r="E41" s="145"/>
      <c r="F41" s="145"/>
      <c r="G41" s="145"/>
    </row>
    <row r="42" spans="2:7" x14ac:dyDescent="0.25">
      <c r="B42" s="38" t="s">
        <v>54</v>
      </c>
      <c r="C42" s="101" t="str">
        <f>'Total Resource Cost'!B4</f>
        <v>NPV (2012 M$)</v>
      </c>
      <c r="D42" s="7"/>
      <c r="E42" s="7"/>
      <c r="F42" s="7"/>
    </row>
    <row r="43" spans="2:7" x14ac:dyDescent="0.25">
      <c r="B43" s="124" t="str">
        <f>'Total Resource Cost'!A5</f>
        <v>Consumer Cost Reduction</v>
      </c>
      <c r="C43" s="125">
        <f>'Consumer Cost'!B7</f>
        <v>53.671153271176507</v>
      </c>
      <c r="D43" s="123"/>
      <c r="E43" s="123"/>
      <c r="F43" s="1"/>
    </row>
    <row r="44" spans="2:7" x14ac:dyDescent="0.25">
      <c r="B44" s="124" t="str">
        <f>'Total Resource Cost'!A6</f>
        <v>Utility Cost Reduction</v>
      </c>
      <c r="C44" s="98">
        <f>'Utility Cost'!B4</f>
        <v>-16.572884982754267</v>
      </c>
      <c r="D44" s="95"/>
    </row>
    <row r="45" spans="2:7" x14ac:dyDescent="0.25">
      <c r="B45" s="126" t="str">
        <f>'Total Resource Cost'!A7</f>
        <v>Total Resource Cost Reduction</v>
      </c>
      <c r="C45" s="99">
        <f>'Total Resource Cost'!B7</f>
        <v>37.09826828842229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1"/>
  <sheetViews>
    <sheetView workbookViewId="0">
      <selection activeCell="B13" sqref="B13"/>
    </sheetView>
  </sheetViews>
  <sheetFormatPr defaultColWidth="9.140625" defaultRowHeight="15.75" x14ac:dyDescent="0.25"/>
  <cols>
    <col min="1" max="1" width="45.28515625" style="3" customWidth="1"/>
    <col min="2" max="2" width="19.7109375" style="3" customWidth="1"/>
    <col min="3" max="3" width="19" style="3" customWidth="1"/>
    <col min="4" max="4" width="16.140625" style="3" customWidth="1"/>
    <col min="5" max="5" width="15.7109375" style="3" customWidth="1"/>
    <col min="6" max="9" width="12.7109375" style="3" customWidth="1"/>
    <col min="10" max="10" width="14.140625" style="3" customWidth="1"/>
    <col min="11" max="11" width="9.140625" style="3"/>
    <col min="12" max="12" width="10.5703125" style="3" customWidth="1"/>
    <col min="13" max="13" width="12.28515625" style="3" customWidth="1"/>
    <col min="14" max="16384" width="9.140625" style="3"/>
  </cols>
  <sheetData>
    <row r="1" spans="1:10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10" ht="15.6" x14ac:dyDescent="0.3">
      <c r="A3" s="9" t="s">
        <v>49</v>
      </c>
      <c r="J3" s="22"/>
    </row>
    <row r="4" spans="1:10" x14ac:dyDescent="0.25">
      <c r="A4" s="130" t="s">
        <v>65</v>
      </c>
      <c r="B4" s="139" t="s">
        <v>138</v>
      </c>
      <c r="C4" s="4"/>
    </row>
    <row r="5" spans="1:10" ht="15.6" x14ac:dyDescent="0.3">
      <c r="A5" s="131" t="s">
        <v>64</v>
      </c>
    </row>
    <row r="6" spans="1:10" ht="15.6" x14ac:dyDescent="0.3">
      <c r="A6" s="49"/>
    </row>
    <row r="7" spans="1:10" ht="15.6" x14ac:dyDescent="0.3">
      <c r="A7" s="4" t="s">
        <v>106</v>
      </c>
    </row>
    <row r="8" spans="1:10" ht="15.6" x14ac:dyDescent="0.3">
      <c r="A8" s="38" t="s">
        <v>26</v>
      </c>
      <c r="B8" s="43" t="s">
        <v>25</v>
      </c>
      <c r="C8" s="76" t="s">
        <v>36</v>
      </c>
      <c r="D8" s="54"/>
      <c r="E8" s="54"/>
      <c r="F8" s="54"/>
      <c r="G8" s="65"/>
    </row>
    <row r="9" spans="1:10" ht="15.6" x14ac:dyDescent="0.3">
      <c r="A9" s="39" t="s">
        <v>15</v>
      </c>
      <c r="B9" s="44" t="s">
        <v>137</v>
      </c>
      <c r="C9" s="22"/>
      <c r="D9" s="22"/>
      <c r="E9" s="22"/>
      <c r="F9" s="22"/>
      <c r="G9" s="40"/>
    </row>
    <row r="10" spans="1:10" ht="15.6" x14ac:dyDescent="0.3">
      <c r="A10" s="39" t="s">
        <v>67</v>
      </c>
      <c r="B10" s="44" t="s">
        <v>7</v>
      </c>
      <c r="C10" s="22"/>
      <c r="D10" s="22"/>
      <c r="E10" s="22"/>
      <c r="F10" s="22"/>
      <c r="G10" s="40"/>
    </row>
    <row r="11" spans="1:10" ht="15.6" x14ac:dyDescent="0.3">
      <c r="A11" s="39" t="s">
        <v>51</v>
      </c>
      <c r="B11" s="44" t="s">
        <v>8</v>
      </c>
      <c r="C11" s="22"/>
      <c r="D11" s="22"/>
      <c r="E11" s="22"/>
      <c r="F11" s="22"/>
      <c r="G11" s="40"/>
    </row>
    <row r="12" spans="1:10" ht="15.6" x14ac:dyDescent="0.3">
      <c r="A12" s="39" t="s">
        <v>52</v>
      </c>
      <c r="B12" s="44" t="s">
        <v>134</v>
      </c>
      <c r="C12" s="22"/>
      <c r="E12" s="22"/>
      <c r="F12" s="22"/>
      <c r="G12" s="40"/>
    </row>
    <row r="13" spans="1:10" x14ac:dyDescent="0.25">
      <c r="A13" s="39" t="s">
        <v>136</v>
      </c>
      <c r="B13" s="138">
        <f>+[2]!Households+[3]!Households+[4]!Households+[5]!Households</f>
        <v>88063</v>
      </c>
      <c r="C13" s="36" t="s">
        <v>95</v>
      </c>
      <c r="D13" s="22"/>
      <c r="E13" s="22"/>
      <c r="F13" s="22"/>
      <c r="G13" s="40"/>
    </row>
    <row r="14" spans="1:10" ht="15.6" x14ac:dyDescent="0.3">
      <c r="A14" s="39" t="s">
        <v>29</v>
      </c>
      <c r="B14" s="45">
        <v>14</v>
      </c>
      <c r="C14" s="22" t="s">
        <v>68</v>
      </c>
      <c r="D14" s="22"/>
      <c r="E14" s="22"/>
      <c r="F14" s="22"/>
      <c r="G14" s="40"/>
    </row>
    <row r="15" spans="1:10" ht="15.6" x14ac:dyDescent="0.3">
      <c r="A15" s="41" t="s">
        <v>35</v>
      </c>
      <c r="B15" s="70">
        <v>0.04</v>
      </c>
      <c r="C15" s="22" t="s">
        <v>50</v>
      </c>
      <c r="D15" s="22"/>
      <c r="E15" s="22"/>
      <c r="F15" s="22"/>
      <c r="G15" s="40"/>
    </row>
    <row r="16" spans="1:10" ht="15.6" x14ac:dyDescent="0.3">
      <c r="A16" s="41" t="s">
        <v>46</v>
      </c>
      <c r="B16" s="87">
        <v>0.1</v>
      </c>
      <c r="C16" s="22" t="s">
        <v>47</v>
      </c>
      <c r="D16" s="22"/>
      <c r="E16" s="22"/>
      <c r="F16" s="22"/>
      <c r="G16" s="40"/>
    </row>
    <row r="17" spans="1:12" ht="15.6" x14ac:dyDescent="0.3">
      <c r="A17" s="41" t="s">
        <v>96</v>
      </c>
      <c r="B17" s="45">
        <v>6470</v>
      </c>
      <c r="C17" s="22" t="s">
        <v>97</v>
      </c>
      <c r="D17" s="22"/>
      <c r="E17" s="22"/>
      <c r="F17" s="22"/>
      <c r="G17" s="40"/>
    </row>
    <row r="18" spans="1:12" ht="15.6" x14ac:dyDescent="0.3">
      <c r="A18" s="41" t="s">
        <v>115</v>
      </c>
      <c r="B18" s="45">
        <v>3.4119999999999999</v>
      </c>
      <c r="C18" s="22"/>
      <c r="D18" s="22"/>
      <c r="E18" s="22"/>
      <c r="F18" s="22"/>
      <c r="G18" s="40"/>
    </row>
    <row r="19" spans="1:12" ht="15.6" x14ac:dyDescent="0.3">
      <c r="A19" s="39" t="s">
        <v>27</v>
      </c>
      <c r="B19" s="45">
        <v>-2.2999999999999998</v>
      </c>
      <c r="C19" s="22"/>
      <c r="D19" s="22"/>
      <c r="E19" s="22"/>
      <c r="F19" s="22"/>
      <c r="G19" s="40"/>
    </row>
    <row r="20" spans="1:12" ht="15.6" x14ac:dyDescent="0.3">
      <c r="A20" s="114" t="s">
        <v>69</v>
      </c>
      <c r="B20" s="88" t="s">
        <v>70</v>
      </c>
      <c r="C20" s="19"/>
      <c r="D20" s="19"/>
      <c r="E20" s="19"/>
      <c r="F20" s="19"/>
      <c r="G20" s="42"/>
    </row>
    <row r="21" spans="1:12" ht="15.6" x14ac:dyDescent="0.3">
      <c r="A21" s="48" t="s">
        <v>53</v>
      </c>
    </row>
    <row r="22" spans="1:12" ht="15.6" x14ac:dyDescent="0.3">
      <c r="A22" s="10" t="s">
        <v>23</v>
      </c>
    </row>
    <row r="23" spans="1:12" ht="15.6" x14ac:dyDescent="0.3">
      <c r="A23" s="11" t="s">
        <v>22</v>
      </c>
    </row>
    <row r="25" spans="1:12" ht="15.6" x14ac:dyDescent="0.3">
      <c r="A25" s="4" t="str">
        <f>CONCATENATE("Energy Usage and O&amp;M Costs by Water Heater Type - ",State,", ", SpaceHeat,", Starting with ",StartWH," ",TankSize)</f>
        <v>Energy Usage and O&amp;M Costs by Water Heater Type - Northwest, Gas FAF, Starting with Electric Resistance &gt;55 Gallons</v>
      </c>
    </row>
    <row r="26" spans="1:12" ht="47.25" x14ac:dyDescent="0.25">
      <c r="A26" s="61" t="s">
        <v>0</v>
      </c>
      <c r="B26" s="61" t="s">
        <v>105</v>
      </c>
      <c r="C26" s="61" t="s">
        <v>104</v>
      </c>
      <c r="D26" s="61" t="s">
        <v>103</v>
      </c>
      <c r="E26" s="61" t="s">
        <v>16</v>
      </c>
      <c r="F26" s="61" t="s">
        <v>36</v>
      </c>
      <c r="G26" s="54"/>
      <c r="H26" s="54"/>
      <c r="I26" s="54"/>
      <c r="J26" s="54"/>
      <c r="K26" s="54"/>
      <c r="L26" s="65"/>
    </row>
    <row r="27" spans="1:12" x14ac:dyDescent="0.25">
      <c r="A27" s="1" t="s">
        <v>8</v>
      </c>
      <c r="B27" s="133">
        <v>3355.4343604471896</v>
      </c>
      <c r="C27" s="134">
        <v>0</v>
      </c>
      <c r="D27" s="135">
        <v>4.0147653217481896</v>
      </c>
      <c r="E27" s="136">
        <v>1</v>
      </c>
      <c r="F27" s="36" t="s">
        <v>45</v>
      </c>
      <c r="G27" s="22"/>
      <c r="H27" s="22"/>
      <c r="I27" s="22"/>
      <c r="J27" s="22"/>
      <c r="K27" s="22"/>
      <c r="L27" s="40"/>
    </row>
    <row r="28" spans="1:12" x14ac:dyDescent="0.25">
      <c r="A28" s="1" t="s">
        <v>11</v>
      </c>
      <c r="B28" s="132">
        <v>1830.0598920349698</v>
      </c>
      <c r="C28" s="82">
        <v>0</v>
      </c>
      <c r="D28" s="83">
        <v>8.8912994251335906</v>
      </c>
      <c r="E28" s="84">
        <v>1</v>
      </c>
      <c r="F28" s="36" t="s">
        <v>45</v>
      </c>
      <c r="G28" s="22"/>
      <c r="H28" s="22"/>
      <c r="I28" s="22"/>
      <c r="J28" s="22"/>
      <c r="K28" s="22"/>
      <c r="L28" s="40"/>
    </row>
    <row r="29" spans="1:12" x14ac:dyDescent="0.25">
      <c r="A29" s="1" t="s">
        <v>12</v>
      </c>
      <c r="B29" s="133">
        <v>0</v>
      </c>
      <c r="C29" s="134">
        <v>17.346578845220922</v>
      </c>
      <c r="D29" s="135">
        <v>12.364813725618941</v>
      </c>
      <c r="E29" s="136">
        <v>0</v>
      </c>
      <c r="F29" s="36" t="s">
        <v>45</v>
      </c>
      <c r="G29" s="22"/>
      <c r="H29" s="22"/>
      <c r="I29" s="22"/>
      <c r="J29" s="22"/>
      <c r="K29" s="22"/>
      <c r="L29" s="40"/>
    </row>
    <row r="30" spans="1:12" x14ac:dyDescent="0.25">
      <c r="A30" s="1" t="s">
        <v>13</v>
      </c>
      <c r="B30" s="81">
        <v>0</v>
      </c>
      <c r="C30" s="82">
        <v>15.126217143193161</v>
      </c>
      <c r="D30" s="83">
        <v>66.879220980384858</v>
      </c>
      <c r="E30" s="84">
        <v>0</v>
      </c>
      <c r="F30" s="36" t="s">
        <v>45</v>
      </c>
      <c r="G30" s="22"/>
      <c r="H30" s="22"/>
      <c r="I30" s="22"/>
      <c r="J30" s="22"/>
      <c r="K30" s="22"/>
      <c r="L30" s="40"/>
    </row>
    <row r="31" spans="1:12" x14ac:dyDescent="0.25">
      <c r="A31" s="51" t="s">
        <v>14</v>
      </c>
      <c r="B31" s="85">
        <v>0</v>
      </c>
      <c r="C31" s="82">
        <v>15.762693460305449</v>
      </c>
      <c r="D31" s="83">
        <v>14.794662287278264</v>
      </c>
      <c r="E31" s="86">
        <v>0</v>
      </c>
      <c r="F31" s="75" t="s">
        <v>45</v>
      </c>
      <c r="G31" s="19"/>
      <c r="H31" s="19"/>
      <c r="I31" s="19"/>
      <c r="J31" s="19"/>
      <c r="K31" s="19"/>
      <c r="L31" s="42"/>
    </row>
    <row r="32" spans="1:12" x14ac:dyDescent="0.25">
      <c r="A32" s="137" t="s">
        <v>135</v>
      </c>
      <c r="B32" s="133"/>
      <c r="C32" s="134"/>
      <c r="D32" s="135"/>
      <c r="E32" s="136"/>
      <c r="F32" s="36"/>
      <c r="G32" s="22"/>
      <c r="H32" s="22"/>
      <c r="I32" s="22"/>
      <c r="J32" s="22"/>
      <c r="K32" s="22"/>
      <c r="L32" s="22"/>
    </row>
    <row r="33" spans="1:1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35"/>
      <c r="L33" s="50"/>
    </row>
    <row r="34" spans="1:12" x14ac:dyDescent="0.25">
      <c r="A34" s="4" t="str">
        <f>CONCATENATE("Capital Cost by Water Heater Type - ",State,", ", SpaceHeat,", Starting with ",StartWH," ",TankSize)</f>
        <v>Capital Cost by Water Heater Type - Northwest, Gas FAF, Starting with Electric Resistance &gt;55 Gallons</v>
      </c>
      <c r="B34" s="50"/>
      <c r="C34" s="50"/>
      <c r="D34" s="2"/>
      <c r="E34" s="1"/>
      <c r="F34" s="1"/>
      <c r="G34" s="50"/>
      <c r="H34" s="50"/>
      <c r="I34" s="50"/>
      <c r="J34" s="50"/>
      <c r="K34" s="50"/>
      <c r="L34" s="50"/>
    </row>
    <row r="35" spans="1:12" ht="31.5" x14ac:dyDescent="0.25">
      <c r="A35" s="73" t="s">
        <v>0</v>
      </c>
      <c r="B35" s="73" t="s">
        <v>102</v>
      </c>
      <c r="C35" s="73" t="s">
        <v>48</v>
      </c>
      <c r="D35" s="74" t="s">
        <v>36</v>
      </c>
      <c r="E35" s="74"/>
      <c r="F35" s="74"/>
      <c r="G35" s="74"/>
      <c r="H35" s="74"/>
      <c r="I35" s="74"/>
      <c r="J35" s="74"/>
      <c r="K35" s="74"/>
      <c r="L35" s="74"/>
    </row>
    <row r="36" spans="1:12" x14ac:dyDescent="0.25">
      <c r="A36" s="1" t="s">
        <v>8</v>
      </c>
      <c r="B36" s="77">
        <v>590</v>
      </c>
      <c r="C36" s="78" t="s">
        <v>40</v>
      </c>
      <c r="D36" s="32" t="s">
        <v>41</v>
      </c>
    </row>
    <row r="37" spans="1:12" x14ac:dyDescent="0.25">
      <c r="A37" s="1" t="s">
        <v>11</v>
      </c>
      <c r="B37" s="77">
        <v>1621</v>
      </c>
      <c r="C37" s="78" t="s">
        <v>39</v>
      </c>
      <c r="D37" s="32" t="s">
        <v>42</v>
      </c>
    </row>
    <row r="38" spans="1:12" x14ac:dyDescent="0.25">
      <c r="A38" s="1" t="s">
        <v>12</v>
      </c>
      <c r="B38" s="77">
        <v>785</v>
      </c>
      <c r="C38" s="78" t="s">
        <v>38</v>
      </c>
      <c r="D38" s="32" t="s">
        <v>43</v>
      </c>
    </row>
    <row r="39" spans="1:12" x14ac:dyDescent="0.25">
      <c r="A39" s="1" t="s">
        <v>13</v>
      </c>
      <c r="B39" s="77">
        <v>3760</v>
      </c>
      <c r="C39" s="78" t="s">
        <v>38</v>
      </c>
      <c r="D39" s="32" t="s">
        <v>43</v>
      </c>
    </row>
    <row r="40" spans="1:12" x14ac:dyDescent="0.25">
      <c r="A40" s="19" t="s">
        <v>14</v>
      </c>
      <c r="B40" s="79">
        <v>2084.4625924555244</v>
      </c>
      <c r="C40" s="80" t="s">
        <v>44</v>
      </c>
      <c r="D40" s="75" t="s">
        <v>37</v>
      </c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22"/>
      <c r="B41" s="77"/>
      <c r="C41" s="104"/>
      <c r="D41" s="36"/>
      <c r="E41" s="22"/>
      <c r="F41" s="22"/>
      <c r="G41" s="22"/>
      <c r="H41" s="22"/>
      <c r="I41" s="22"/>
      <c r="J41" s="22"/>
      <c r="K41" s="22"/>
      <c r="L41" s="22"/>
    </row>
    <row r="43" spans="1:12" s="6" customFormat="1" x14ac:dyDescent="0.25">
      <c r="A43" s="37" t="s">
        <v>21</v>
      </c>
    </row>
    <row r="44" spans="1:12" s="6" customFormat="1" ht="31.5" x14ac:dyDescent="0.25">
      <c r="A44" s="102" t="s">
        <v>1</v>
      </c>
      <c r="B44" s="103" t="s">
        <v>2</v>
      </c>
      <c r="C44" s="103" t="s">
        <v>3</v>
      </c>
      <c r="D44" s="103" t="s">
        <v>4</v>
      </c>
      <c r="E44" s="103" t="s">
        <v>5</v>
      </c>
      <c r="F44" s="103" t="s">
        <v>6</v>
      </c>
      <c r="G44" s="103" t="s">
        <v>17</v>
      </c>
      <c r="H44" s="103" t="s">
        <v>18</v>
      </c>
    </row>
    <row r="45" spans="1:12" s="6" customFormat="1" x14ac:dyDescent="0.25">
      <c r="A45" s="94">
        <v>5112121</v>
      </c>
      <c r="B45" s="71" t="s">
        <v>7</v>
      </c>
      <c r="C45" s="71" t="s">
        <v>8</v>
      </c>
      <c r="D45" s="71" t="s">
        <v>8</v>
      </c>
      <c r="E45" s="71" t="s">
        <v>9</v>
      </c>
      <c r="F45" s="71" t="s">
        <v>10</v>
      </c>
      <c r="G45" s="71" t="s">
        <v>19</v>
      </c>
      <c r="H45" s="71" t="s">
        <v>20</v>
      </c>
    </row>
    <row r="46" spans="1:12" s="6" customFormat="1" x14ac:dyDescent="0.25">
      <c r="A46" s="94">
        <v>5112121</v>
      </c>
      <c r="B46" s="71" t="s">
        <v>7</v>
      </c>
      <c r="C46" s="71" t="s">
        <v>8</v>
      </c>
      <c r="D46" s="71" t="s">
        <v>11</v>
      </c>
      <c r="E46" s="71" t="s">
        <v>9</v>
      </c>
      <c r="F46" s="71" t="s">
        <v>10</v>
      </c>
      <c r="G46" s="71" t="s">
        <v>19</v>
      </c>
      <c r="H46" s="71" t="s">
        <v>20</v>
      </c>
    </row>
    <row r="47" spans="1:12" s="6" customFormat="1" x14ac:dyDescent="0.25">
      <c r="A47" s="94">
        <v>5112121</v>
      </c>
      <c r="B47" s="71" t="s">
        <v>7</v>
      </c>
      <c r="C47" s="71" t="s">
        <v>8</v>
      </c>
      <c r="D47" s="71" t="s">
        <v>12</v>
      </c>
      <c r="E47" s="71" t="s">
        <v>9</v>
      </c>
      <c r="F47" s="71" t="s">
        <v>10</v>
      </c>
      <c r="G47" s="71" t="s">
        <v>19</v>
      </c>
      <c r="H47" s="71" t="s">
        <v>20</v>
      </c>
    </row>
    <row r="48" spans="1:12" s="6" customFormat="1" x14ac:dyDescent="0.25">
      <c r="A48" s="94">
        <v>5112121</v>
      </c>
      <c r="B48" s="71" t="s">
        <v>7</v>
      </c>
      <c r="C48" s="71" t="s">
        <v>8</v>
      </c>
      <c r="D48" s="71" t="s">
        <v>13</v>
      </c>
      <c r="E48" s="71" t="s">
        <v>9</v>
      </c>
      <c r="F48" s="71" t="s">
        <v>10</v>
      </c>
      <c r="G48" s="71" t="s">
        <v>19</v>
      </c>
      <c r="H48" s="71" t="s">
        <v>20</v>
      </c>
    </row>
    <row r="49" spans="1:8" s="6" customFormat="1" x14ac:dyDescent="0.25">
      <c r="A49" s="94">
        <v>5112121</v>
      </c>
      <c r="B49" s="71" t="s">
        <v>7</v>
      </c>
      <c r="C49" s="71" t="s">
        <v>8</v>
      </c>
      <c r="D49" s="71" t="s">
        <v>14</v>
      </c>
      <c r="E49" s="71" t="s">
        <v>9</v>
      </c>
      <c r="F49" s="71" t="s">
        <v>10</v>
      </c>
      <c r="G49" s="71" t="s">
        <v>19</v>
      </c>
      <c r="H49" s="71" t="s">
        <v>20</v>
      </c>
    </row>
    <row r="50" spans="1:8" s="6" customFormat="1" x14ac:dyDescent="0.25">
      <c r="A50" s="46" t="s">
        <v>24</v>
      </c>
    </row>
    <row r="51" spans="1:8" s="6" customFormat="1" x14ac:dyDescent="0.25"/>
  </sheetData>
  <conditionalFormatting sqref="B28">
    <cfRule type="expression" dxfId="23" priority="22">
      <formula>AND($D27="Electric Resistance",$H27="MF")</formula>
    </cfRule>
    <cfRule type="expression" dxfId="22" priority="23">
      <formula>$D28="HPWH"</formula>
    </cfRule>
    <cfRule type="expression" dxfId="21" priority="24">
      <formula>AND($D28="Electric Resistance",$H28="SF")</formula>
    </cfRule>
  </conditionalFormatting>
  <conditionalFormatting sqref="C28">
    <cfRule type="expression" dxfId="20" priority="19">
      <formula>AND($D27="Electric Resistance",$H27="MF")</formula>
    </cfRule>
    <cfRule type="expression" dxfId="19" priority="20">
      <formula>$D28="HPWH"</formula>
    </cfRule>
    <cfRule type="expression" dxfId="18" priority="21">
      <formula>AND($D28="Electric Resistance",$H28="SF")</formula>
    </cfRule>
  </conditionalFormatting>
  <conditionalFormatting sqref="C30">
    <cfRule type="expression" dxfId="17" priority="16">
      <formula>AND($D29="Electric Resistance",$H29="MF")</formula>
    </cfRule>
    <cfRule type="expression" dxfId="16" priority="17">
      <formula>$D30="HPWH"</formula>
    </cfRule>
    <cfRule type="expression" dxfId="15" priority="18">
      <formula>AND($D30="Electric Resistance",$H30="SF")</formula>
    </cfRule>
  </conditionalFormatting>
  <conditionalFormatting sqref="C31">
    <cfRule type="expression" dxfId="14" priority="13">
      <formula>AND($D30="Electric Resistance",$H30="MF")</formula>
    </cfRule>
    <cfRule type="expression" dxfId="13" priority="14">
      <formula>$D31="HPWH"</formula>
    </cfRule>
    <cfRule type="expression" dxfId="12" priority="15">
      <formula>AND($D31="Electric Resistance",$H31="SF")</formula>
    </cfRule>
  </conditionalFormatting>
  <conditionalFormatting sqref="D28">
    <cfRule type="expression" dxfId="11" priority="10">
      <formula>AND($D27="Electric Resistance",$H27="MF")</formula>
    </cfRule>
    <cfRule type="expression" dxfId="10" priority="11">
      <formula>$D28="HPWH"</formula>
    </cfRule>
    <cfRule type="expression" dxfId="9" priority="12">
      <formula>AND($D28="Electric Resistance",$H28="SF")</formula>
    </cfRule>
  </conditionalFormatting>
  <conditionalFormatting sqref="D31">
    <cfRule type="expression" dxfId="8" priority="7">
      <formula>AND($D30="Electric Resistance",$H30="MF")</formula>
    </cfRule>
    <cfRule type="expression" dxfId="7" priority="8">
      <formula>$D31="HPWH"</formula>
    </cfRule>
    <cfRule type="expression" dxfId="6" priority="9">
      <formula>AND($D31="Electric Resistance",$H31="SF")</formula>
    </cfRule>
  </conditionalFormatting>
  <conditionalFormatting sqref="D30">
    <cfRule type="expression" dxfId="5" priority="4">
      <formula>AND($D29="Electric Resistance",$H29="MF")</formula>
    </cfRule>
    <cfRule type="expression" dxfId="4" priority="5">
      <formula>$D30="HPWH"</formula>
    </cfRule>
    <cfRule type="expression" dxfId="3" priority="6">
      <formula>AND($D30="Electric Resistance",$H30="SF")</formula>
    </cfRule>
  </conditionalFormatting>
  <conditionalFormatting sqref="B40">
    <cfRule type="expression" dxfId="2" priority="1">
      <formula>AND($D39="Electric Resistance",$H39="MF")</formula>
    </cfRule>
    <cfRule type="expression" dxfId="1" priority="2">
      <formula>$D40="HPWH"</formula>
    </cfRule>
    <cfRule type="expression" dxfId="0" priority="3">
      <formula>AND($D40="Electric Resistance",$H40="SF")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4"/>
  <sheetViews>
    <sheetView tabSelected="1" workbookViewId="0">
      <selection activeCell="B12" sqref="B12"/>
    </sheetView>
  </sheetViews>
  <sheetFormatPr defaultColWidth="9.140625" defaultRowHeight="15.75" x14ac:dyDescent="0.25"/>
  <cols>
    <col min="1" max="1" width="50" style="3" customWidth="1"/>
    <col min="2" max="2" width="13.5703125" style="3" customWidth="1"/>
    <col min="3" max="3" width="15" style="3" customWidth="1"/>
    <col min="4" max="4" width="12.7109375" style="3" customWidth="1"/>
    <col min="5" max="5" width="9.7109375" style="3" customWidth="1"/>
    <col min="6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2" spans="1:23" ht="15.6" x14ac:dyDescent="0.3">
      <c r="G2" s="95"/>
    </row>
    <row r="3" spans="1:23" ht="15.6" x14ac:dyDescent="0.3">
      <c r="A3" s="4" t="s">
        <v>101</v>
      </c>
      <c r="G3" s="95"/>
    </row>
    <row r="4" spans="1:23" ht="31.15" x14ac:dyDescent="0.3">
      <c r="A4" s="38" t="s">
        <v>128</v>
      </c>
      <c r="B4" s="101" t="s">
        <v>100</v>
      </c>
    </row>
    <row r="5" spans="1:23" x14ac:dyDescent="0.25">
      <c r="A5" s="128" t="s">
        <v>125</v>
      </c>
      <c r="B5" s="98">
        <f>+'[2]Total Resource Cost'!B5+'[3]Total Resource Cost'!B5+'[4]Total Resource Cost'!B5+'[5]Total Resource Cost'!B5</f>
        <v>53.671153271176507</v>
      </c>
    </row>
    <row r="6" spans="1:23" x14ac:dyDescent="0.25">
      <c r="A6" s="127" t="s">
        <v>126</v>
      </c>
      <c r="B6" s="99">
        <f>+'[2]Total Resource Cost'!B6+'[3]Total Resource Cost'!B6+'[4]Total Resource Cost'!B6+'[5]Total Resource Cost'!B6</f>
        <v>-16.572884982754267</v>
      </c>
    </row>
    <row r="7" spans="1:23" x14ac:dyDescent="0.25">
      <c r="A7" s="34" t="s">
        <v>127</v>
      </c>
      <c r="B7" s="99">
        <f>+'[2]Total Resource Cost'!B7+'[3]Total Resource Cost'!B7+'[4]Total Resource Cost'!B7+'[5]Total Resource Cost'!B7</f>
        <v>37.09826828842229</v>
      </c>
    </row>
    <row r="8" spans="1:23" ht="15.6" x14ac:dyDescent="0.3">
      <c r="B8" s="95"/>
    </row>
    <row r="9" spans="1:23" ht="15.6" x14ac:dyDescent="0.3">
      <c r="B9" s="95"/>
    </row>
    <row r="10" spans="1:23" ht="15.6" x14ac:dyDescent="0.3">
      <c r="A10" s="4" t="s">
        <v>124</v>
      </c>
      <c r="B10" s="95"/>
    </row>
    <row r="11" spans="1:23" ht="15.6" x14ac:dyDescent="0.3">
      <c r="A11" s="74"/>
      <c r="B11" s="122">
        <v>2014</v>
      </c>
      <c r="C11" s="122">
        <v>2015</v>
      </c>
      <c r="D11" s="122">
        <v>2016</v>
      </c>
      <c r="E11" s="122">
        <v>2017</v>
      </c>
      <c r="F11" s="122">
        <v>2018</v>
      </c>
      <c r="G11" s="122">
        <v>2019</v>
      </c>
      <c r="H11" s="122">
        <v>2020</v>
      </c>
      <c r="I11" s="122">
        <v>2021</v>
      </c>
      <c r="J11" s="122">
        <v>2022</v>
      </c>
      <c r="K11" s="122">
        <v>2023</v>
      </c>
      <c r="L11" s="122">
        <v>2024</v>
      </c>
      <c r="M11" s="122">
        <v>2025</v>
      </c>
      <c r="N11" s="122">
        <v>2026</v>
      </c>
      <c r="O11" s="122">
        <v>2027</v>
      </c>
      <c r="P11" s="122">
        <v>2028</v>
      </c>
      <c r="Q11" s="122">
        <v>2029</v>
      </c>
      <c r="R11" s="122">
        <v>2030</v>
      </c>
      <c r="S11" s="122">
        <v>2031</v>
      </c>
      <c r="T11" s="122">
        <v>2032</v>
      </c>
      <c r="U11" s="122">
        <v>2033</v>
      </c>
      <c r="V11" s="122">
        <v>2034</v>
      </c>
      <c r="W11" s="122">
        <v>2035</v>
      </c>
    </row>
    <row r="12" spans="1:23" x14ac:dyDescent="0.25">
      <c r="A12" s="3" t="s">
        <v>122</v>
      </c>
      <c r="B12" s="116">
        <f>+'[2]Total Resource Cost'!B12+'[3]Total Resource Cost'!B12+'[4]Total Resource Cost'!B12+'[5]Total Resource Cost'!B12</f>
        <v>0</v>
      </c>
      <c r="C12" s="116">
        <f>+'[2]Total Resource Cost'!C12+'[3]Total Resource Cost'!C12+'[4]Total Resource Cost'!C12+'[5]Total Resource Cost'!C12</f>
        <v>-0.14643841102247102</v>
      </c>
      <c r="D12" s="116">
        <f>+'[2]Total Resource Cost'!D12+'[3]Total Resource Cost'!D12+'[4]Total Resource Cost'!D12+'[5]Total Resource Cost'!D12</f>
        <v>-0.28254436488185214</v>
      </c>
      <c r="E12" s="116">
        <f>+'[2]Total Resource Cost'!E12+'[3]Total Resource Cost'!E12+'[4]Total Resource Cost'!E12+'[5]Total Resource Cost'!E12</f>
        <v>-0.41384439924402588</v>
      </c>
      <c r="F12" s="116">
        <f>+'[2]Total Resource Cost'!F12+'[3]Total Resource Cost'!F12+'[4]Total Resource Cost'!F12+'[5]Total Resource Cost'!F12</f>
        <v>-0.54145349554565503</v>
      </c>
      <c r="G12" s="116">
        <f>+'[2]Total Resource Cost'!G12+'[3]Total Resource Cost'!G12+'[4]Total Resource Cost'!G12+'[5]Total Resource Cost'!G12</f>
        <v>-0.66576278518321308</v>
      </c>
      <c r="H12" s="116">
        <f>+'[2]Total Resource Cost'!H12+'[3]Total Resource Cost'!H12+'[4]Total Resource Cost'!H12+'[5]Total Resource Cost'!H12</f>
        <v>-0.80497917688128573</v>
      </c>
      <c r="I12" s="116">
        <f>+'[2]Total Resource Cost'!I12+'[3]Total Resource Cost'!I12+'[4]Total Resource Cost'!I12+'[5]Total Resource Cost'!I12</f>
        <v>-0.92564412207954394</v>
      </c>
      <c r="J12" s="116">
        <f>+'[2]Total Resource Cost'!J12+'[3]Total Resource Cost'!J12+'[4]Total Resource Cost'!J12+'[5]Total Resource Cost'!J12</f>
        <v>-1.0449310483729388</v>
      </c>
      <c r="K12" s="116">
        <f>+'[2]Total Resource Cost'!K12+'[3]Total Resource Cost'!K12+'[4]Total Resource Cost'!K12+'[5]Total Resource Cost'!K12</f>
        <v>-1.1611939736683636</v>
      </c>
      <c r="L12" s="116">
        <f>+'[2]Total Resource Cost'!L12+'[3]Total Resource Cost'!L12+'[4]Total Resource Cost'!L12+'[5]Total Resource Cost'!L12</f>
        <v>-1.2719948548278328</v>
      </c>
      <c r="M12" s="116">
        <f>+'[2]Total Resource Cost'!M12+'[3]Total Resource Cost'!M12+'[4]Total Resource Cost'!M12+'[5]Total Resource Cost'!M12</f>
        <v>-1.4172658245392249</v>
      </c>
      <c r="N12" s="116">
        <f>+'[2]Total Resource Cost'!N12+'[3]Total Resource Cost'!N12+'[4]Total Resource Cost'!N12+'[5]Total Resource Cost'!N12</f>
        <v>-1.5353606500890407</v>
      </c>
      <c r="O12" s="116">
        <f>+'[2]Total Resource Cost'!O12+'[3]Total Resource Cost'!O12+'[4]Total Resource Cost'!O12+'[5]Total Resource Cost'!O12</f>
        <v>-1.6515210260951867</v>
      </c>
      <c r="P12" s="116">
        <f>+'[2]Total Resource Cost'!P12+'[3]Total Resource Cost'!P12+'[4]Total Resource Cost'!P12+'[5]Total Resource Cost'!P12</f>
        <v>-1.7688798502123557</v>
      </c>
      <c r="Q12" s="116">
        <f>+'[2]Total Resource Cost'!Q12+'[3]Total Resource Cost'!Q12+'[4]Total Resource Cost'!Q12+'[5]Total Resource Cost'!Q12</f>
        <v>-1.8845866290542053</v>
      </c>
      <c r="R12" s="116">
        <f>+'[2]Total Resource Cost'!R12+'[3]Total Resource Cost'!R12+'[4]Total Resource Cost'!R12+'[5]Total Resource Cost'!R12</f>
        <v>-2.03559337724404</v>
      </c>
      <c r="S12" s="116">
        <f>+'[2]Total Resource Cost'!S12+'[3]Total Resource Cost'!S12+'[4]Total Resource Cost'!S12+'[5]Total Resource Cost'!S12</f>
        <v>-2.1526587106363388</v>
      </c>
      <c r="T12" s="116">
        <f>+'[2]Total Resource Cost'!T12+'[3]Total Resource Cost'!T12+'[4]Total Resource Cost'!T12+'[5]Total Resource Cost'!T12</f>
        <v>-2.2682204423325327</v>
      </c>
      <c r="U12" s="116">
        <f>+'[2]Total Resource Cost'!U12+'[3]Total Resource Cost'!U12+'[4]Total Resource Cost'!U12+'[5]Total Resource Cost'!U12</f>
        <v>-2.3859464874262351</v>
      </c>
      <c r="V12" s="116">
        <f>+'[2]Total Resource Cost'!V12+'[3]Total Resource Cost'!V12+'[4]Total Resource Cost'!V12+'[5]Total Resource Cost'!V12</f>
        <v>-2.5061117315164858</v>
      </c>
      <c r="W12" s="116">
        <f>+'[2]Total Resource Cost'!W12+'[3]Total Resource Cost'!W12+'[4]Total Resource Cost'!W12+'[5]Total Resource Cost'!W12</f>
        <v>-2.6213073679889729</v>
      </c>
    </row>
    <row r="13" spans="1:23" x14ac:dyDescent="0.25">
      <c r="A13" s="19" t="s">
        <v>121</v>
      </c>
      <c r="B13" s="121">
        <f>+'[2]Total Resource Cost'!B13+'[3]Total Resource Cost'!B13+'[4]Total Resource Cost'!B13+'[5]Total Resource Cost'!B13</f>
        <v>0</v>
      </c>
      <c r="C13" s="121">
        <f>+'[2]Total Resource Cost'!C13+'[3]Total Resource Cost'!C13+'[4]Total Resource Cost'!C13+'[5]Total Resource Cost'!C13</f>
        <v>3.2640351683097402</v>
      </c>
      <c r="D13" s="121">
        <f>+'[2]Total Resource Cost'!D13+'[3]Total Resource Cost'!D13+'[4]Total Resource Cost'!D13+'[5]Total Resource Cost'!D13</f>
        <v>3.3636962861260513</v>
      </c>
      <c r="E13" s="121">
        <f>+'[2]Total Resource Cost'!E13+'[3]Total Resource Cost'!E13+'[4]Total Resource Cost'!E13+'[5]Total Resource Cost'!E13</f>
        <v>3.4595948003927801</v>
      </c>
      <c r="F13" s="121">
        <f>+'[2]Total Resource Cost'!F13+'[3]Total Resource Cost'!F13+'[4]Total Resource Cost'!F13+'[5]Total Resource Cost'!F13</f>
        <v>3.5520045819373696</v>
      </c>
      <c r="G13" s="121">
        <f>+'[2]Total Resource Cost'!G13+'[3]Total Resource Cost'!G13+'[4]Total Resource Cost'!G13+'[5]Total Resource Cost'!G13</f>
        <v>3.641182393181515</v>
      </c>
      <c r="H13" s="121">
        <f>+'[2]Total Resource Cost'!H13+'[3]Total Resource Cost'!H13+'[4]Total Resource Cost'!H13+'[5]Total Resource Cost'!H13</f>
        <v>3.7273690537240718</v>
      </c>
      <c r="I13" s="121">
        <f>+'[2]Total Resource Cost'!I13+'[3]Total Resource Cost'!I13+'[4]Total Resource Cost'!I13+'[5]Total Resource Cost'!I13</f>
        <v>3.8107905250624898</v>
      </c>
      <c r="J13" s="121">
        <f>+'[2]Total Resource Cost'!J13+'[3]Total Resource Cost'!J13+'[4]Total Resource Cost'!J13+'[5]Total Resource Cost'!J13</f>
        <v>3.8916589202090601</v>
      </c>
      <c r="K13" s="121">
        <f>+'[2]Total Resource Cost'!K13+'[3]Total Resource Cost'!K13+'[4]Total Resource Cost'!K13+'[5]Total Resource Cost'!K13</f>
        <v>3.9701734435418619</v>
      </c>
      <c r="L13" s="121">
        <f>+'[2]Total Resource Cost'!L13+'[3]Total Resource Cost'!L13+'[4]Total Resource Cost'!L13+'[5]Total Resource Cost'!L13</f>
        <v>4.0465212658451302</v>
      </c>
      <c r="M13" s="121">
        <f>+'[2]Total Resource Cost'!M13+'[3]Total Resource Cost'!M13+'[4]Total Resource Cost'!M13+'[5]Total Resource Cost'!M13</f>
        <v>4.1208783391359729</v>
      </c>
      <c r="N13" s="121">
        <f>+'[2]Total Resource Cost'!N13+'[3]Total Resource Cost'!N13+'[4]Total Resource Cost'!N13+'[5]Total Resource Cost'!N13</f>
        <v>4.1934101555428187</v>
      </c>
      <c r="O13" s="121">
        <f>+'[2]Total Resource Cost'!O13+'[3]Total Resource Cost'!O13+'[4]Total Resource Cost'!O13+'[5]Total Resource Cost'!O13</f>
        <v>4.2642724541940202</v>
      </c>
      <c r="P13" s="121">
        <f>+'[2]Total Resource Cost'!P13+'[3]Total Resource Cost'!P13+'[4]Total Resource Cost'!P13+'[5]Total Resource Cost'!P13</f>
        <v>4.3336118797899257</v>
      </c>
      <c r="Q13" s="121">
        <f>+'[2]Total Resource Cost'!Q13+'[3]Total Resource Cost'!Q13+'[4]Total Resource Cost'!Q13+'[5]Total Resource Cost'!Q13</f>
        <v>4.4015665962674539</v>
      </c>
      <c r="R13" s="121">
        <f>+'[2]Total Resource Cost'!R13+'[3]Total Resource Cost'!R13+'[4]Total Resource Cost'!R13+'[5]Total Resource Cost'!R13</f>
        <v>4.4682668587216163</v>
      </c>
      <c r="S13" s="121">
        <f>+'[2]Total Resource Cost'!S13+'[3]Total Resource Cost'!S13+'[4]Total Resource Cost'!S13+'[5]Total Resource Cost'!S13</f>
        <v>4.5338355465210674</v>
      </c>
      <c r="T13" s="121">
        <f>+'[2]Total Resource Cost'!T13+'[3]Total Resource Cost'!T13+'[4]Total Resource Cost'!T13+'[5]Total Resource Cost'!T13</f>
        <v>4.5983886603440123</v>
      </c>
      <c r="U13" s="121">
        <f>+'[2]Total Resource Cost'!U13+'[3]Total Resource Cost'!U13+'[4]Total Resource Cost'!U13+'[5]Total Resource Cost'!U13</f>
        <v>4.6620357856660419</v>
      </c>
      <c r="V13" s="121">
        <f>+'[2]Total Resource Cost'!V13+'[3]Total Resource Cost'!V13+'[4]Total Resource Cost'!V13+'[5]Total Resource Cost'!V13</f>
        <v>4.7248805250496453</v>
      </c>
      <c r="W13" s="121">
        <f>+'[2]Total Resource Cost'!W13+'[3]Total Resource Cost'!W13+'[4]Total Resource Cost'!W13+'[5]Total Resource Cost'!W13</f>
        <v>4.7870209014176872</v>
      </c>
    </row>
    <row r="14" spans="1:23" x14ac:dyDescent="0.25">
      <c r="A14" s="3" t="s">
        <v>123</v>
      </c>
      <c r="B14" s="116">
        <f>+'[2]Total Resource Cost'!B14+'[3]Total Resource Cost'!B14+'[4]Total Resource Cost'!B14+'[5]Total Resource Cost'!B14</f>
        <v>0</v>
      </c>
      <c r="C14" s="116">
        <f>+'[2]Total Resource Cost'!C14+'[3]Total Resource Cost'!C14+'[4]Total Resource Cost'!C14+'[5]Total Resource Cost'!C14</f>
        <v>3.1175967572872691</v>
      </c>
      <c r="D14" s="116">
        <f>+'[2]Total Resource Cost'!D14+'[3]Total Resource Cost'!D14+'[4]Total Resource Cost'!D14+'[5]Total Resource Cost'!D14</f>
        <v>3.0811519212441993</v>
      </c>
      <c r="E14" s="116">
        <f>+'[2]Total Resource Cost'!E14+'[3]Total Resource Cost'!E14+'[4]Total Resource Cost'!E14+'[5]Total Resource Cost'!E14</f>
        <v>3.0457504011487542</v>
      </c>
      <c r="F14" s="116">
        <f>+'[2]Total Resource Cost'!F14+'[3]Total Resource Cost'!F14+'[4]Total Resource Cost'!F14+'[5]Total Resource Cost'!F14</f>
        <v>3.0105510863917146</v>
      </c>
      <c r="G14" s="116">
        <f>+'[2]Total Resource Cost'!G14+'[3]Total Resource Cost'!G14+'[4]Total Resource Cost'!G14+'[5]Total Resource Cost'!G14</f>
        <v>2.975419607998302</v>
      </c>
      <c r="H14" s="116">
        <f>+'[2]Total Resource Cost'!H14+'[3]Total Resource Cost'!H14+'[4]Total Resource Cost'!H14+'[5]Total Resource Cost'!H14</f>
        <v>2.9223898768427863</v>
      </c>
      <c r="I14" s="116">
        <f>+'[2]Total Resource Cost'!I14+'[3]Total Resource Cost'!I14+'[4]Total Resource Cost'!I14+'[5]Total Resource Cost'!I14</f>
        <v>2.8851464029829459</v>
      </c>
      <c r="J14" s="116">
        <f>+'[2]Total Resource Cost'!J14+'[3]Total Resource Cost'!J14+'[4]Total Resource Cost'!J14+'[5]Total Resource Cost'!J14</f>
        <v>2.8467278718361211</v>
      </c>
      <c r="K14" s="116">
        <f>+'[2]Total Resource Cost'!K14+'[3]Total Resource Cost'!K14+'[4]Total Resource Cost'!K14+'[5]Total Resource Cost'!K14</f>
        <v>2.8089794698734982</v>
      </c>
      <c r="L14" s="116">
        <f>+'[2]Total Resource Cost'!L14+'[3]Total Resource Cost'!L14+'[4]Total Resource Cost'!L14+'[5]Total Resource Cost'!L14</f>
        <v>2.7745264110172974</v>
      </c>
      <c r="M14" s="116">
        <f>+'[2]Total Resource Cost'!M14+'[3]Total Resource Cost'!M14+'[4]Total Resource Cost'!M14+'[5]Total Resource Cost'!M14</f>
        <v>2.703612514596748</v>
      </c>
      <c r="N14" s="116">
        <f>+'[2]Total Resource Cost'!N14+'[3]Total Resource Cost'!N14+'[4]Total Resource Cost'!N14+'[5]Total Resource Cost'!N14</f>
        <v>2.6580495054537776</v>
      </c>
      <c r="O14" s="116">
        <f>+'[2]Total Resource Cost'!O14+'[3]Total Resource Cost'!O14+'[4]Total Resource Cost'!O14+'[5]Total Resource Cost'!O14</f>
        <v>2.612751428098834</v>
      </c>
      <c r="P14" s="116">
        <f>+'[2]Total Resource Cost'!P14+'[3]Total Resource Cost'!P14+'[4]Total Resource Cost'!P14+'[5]Total Resource Cost'!P14</f>
        <v>2.5647320295775695</v>
      </c>
      <c r="Q14" s="116">
        <f>+'[2]Total Resource Cost'!Q14+'[3]Total Resource Cost'!Q14+'[4]Total Resource Cost'!Q14+'[5]Total Resource Cost'!Q14</f>
        <v>2.5169799672132491</v>
      </c>
      <c r="R14" s="116">
        <f>+'[2]Total Resource Cost'!R14+'[3]Total Resource Cost'!R14+'[4]Total Resource Cost'!R14+'[5]Total Resource Cost'!R14</f>
        <v>2.4326734814775763</v>
      </c>
      <c r="S14" s="116">
        <f>+'[2]Total Resource Cost'!S14+'[3]Total Resource Cost'!S14+'[4]Total Resource Cost'!S14+'[5]Total Resource Cost'!S14</f>
        <v>2.3811768358847285</v>
      </c>
      <c r="T14" s="116">
        <f>+'[2]Total Resource Cost'!T14+'[3]Total Resource Cost'!T14+'[4]Total Resource Cost'!T14+'[5]Total Resource Cost'!T14</f>
        <v>2.33016821801148</v>
      </c>
      <c r="U14" s="116">
        <f>+'[2]Total Resource Cost'!U14+'[3]Total Resource Cost'!U14+'[4]Total Resource Cost'!U14+'[5]Total Resource Cost'!U14</f>
        <v>2.2760892982398069</v>
      </c>
      <c r="V14" s="116">
        <f>+'[2]Total Resource Cost'!V14+'[3]Total Resource Cost'!V14+'[4]Total Resource Cost'!V14+'[5]Total Resource Cost'!V14</f>
        <v>2.2187687935331595</v>
      </c>
      <c r="W14" s="116">
        <f>+'[2]Total Resource Cost'!W14+'[3]Total Resource Cost'!W14+'[4]Total Resource Cost'!W14+'[5]Total Resource Cost'!W14</f>
        <v>2.1657135334287139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10"/>
  <sheetViews>
    <sheetView workbookViewId="0">
      <selection activeCell="G9" sqref="G9"/>
    </sheetView>
  </sheetViews>
  <sheetFormatPr defaultColWidth="9.140625" defaultRowHeight="15.75" x14ac:dyDescent="0.25"/>
  <cols>
    <col min="1" max="1" width="54.7109375" style="3" customWidth="1"/>
    <col min="2" max="2" width="13.85546875" style="3" customWidth="1"/>
    <col min="3" max="5" width="12.42578125" style="3" bestFit="1" customWidth="1"/>
    <col min="6" max="23" width="14.28515625" style="3" bestFit="1" customWidth="1"/>
    <col min="24" max="16384" width="9.140625" style="3"/>
  </cols>
  <sheetData>
    <row r="1" spans="1:25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5" x14ac:dyDescent="0.3">
      <c r="A3" s="112"/>
      <c r="B3" s="101" t="s">
        <v>112</v>
      </c>
    </row>
    <row r="4" spans="1:25" x14ac:dyDescent="0.25">
      <c r="A4" s="111" t="s">
        <v>111</v>
      </c>
      <c r="B4" s="113">
        <f>+'[2]Utility Cost'!B4+'[3]Utility Cost'!B4+'[4]Utility Cost'!B4+'[5]Utility Cost'!B4</f>
        <v>-16.572884982754267</v>
      </c>
      <c r="D4" s="22"/>
      <c r="E4" s="22"/>
      <c r="F4" s="22"/>
      <c r="G4" s="22"/>
      <c r="H4" s="91"/>
      <c r="I4" s="22"/>
      <c r="J4" s="22"/>
      <c r="K4" s="22"/>
    </row>
    <row r="6" spans="1:25" x14ac:dyDescent="0.3">
      <c r="A6" s="4" t="s">
        <v>108</v>
      </c>
    </row>
    <row r="7" spans="1:25" x14ac:dyDescent="0.3">
      <c r="A7" s="112"/>
      <c r="B7" s="54">
        <v>2014</v>
      </c>
      <c r="C7" s="54">
        <v>2015</v>
      </c>
      <c r="D7" s="54">
        <v>2016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54">
        <v>2022</v>
      </c>
      <c r="K7" s="54">
        <v>2023</v>
      </c>
      <c r="L7" s="54">
        <v>2024</v>
      </c>
      <c r="M7" s="54">
        <v>2025</v>
      </c>
      <c r="N7" s="54">
        <v>2026</v>
      </c>
      <c r="O7" s="54">
        <v>2027</v>
      </c>
      <c r="P7" s="54">
        <v>2028</v>
      </c>
      <c r="Q7" s="54">
        <v>2029</v>
      </c>
      <c r="R7" s="54">
        <v>2030</v>
      </c>
      <c r="S7" s="54">
        <v>2031</v>
      </c>
      <c r="T7" s="54">
        <v>2032</v>
      </c>
      <c r="U7" s="54">
        <v>2033</v>
      </c>
      <c r="V7" s="54">
        <v>2034</v>
      </c>
      <c r="W7" s="65">
        <v>2035</v>
      </c>
    </row>
    <row r="8" spans="1:25" x14ac:dyDescent="0.25">
      <c r="A8" s="39" t="s">
        <v>133</v>
      </c>
      <c r="B8" s="97">
        <f>+'[2]Utility Cost'!B8+'[3]Utility Cost'!B8+'[4]Utility Cost'!B8+'[5]Utility Cost'!B8</f>
        <v>0</v>
      </c>
      <c r="C8" s="97">
        <f>+'[2]Utility Cost'!C8+'[3]Utility Cost'!C8+'[4]Utility Cost'!C8+'[5]Utility Cost'!C8</f>
        <v>-3.4294709841328111E-2</v>
      </c>
      <c r="D8" s="97">
        <f>+'[2]Utility Cost'!D8+'[3]Utility Cost'!D8+'[4]Utility Cost'!D8+'[5]Utility Cost'!D8</f>
        <v>-6.6169640487553208E-2</v>
      </c>
      <c r="E8" s="97">
        <f>+'[2]Utility Cost'!E8+'[3]Utility Cost'!E8+'[4]Utility Cost'!E8+'[5]Utility Cost'!E8</f>
        <v>-9.5797314639820802E-2</v>
      </c>
      <c r="F8" s="97">
        <f>+'[2]Utility Cost'!F8+'[3]Utility Cost'!F8+'[4]Utility Cost'!F8+'[5]Utility Cost'!F8</f>
        <v>-0.12333792609240433</v>
      </c>
      <c r="G8" s="97">
        <f>+'[2]Utility Cost'!G8+'[3]Utility Cost'!G8+'[4]Utility Cost'!G8+'[5]Utility Cost'!G8</f>
        <v>-0.14894022039892912</v>
      </c>
      <c r="H8" s="97">
        <f>+'[2]Utility Cost'!H8+'[3]Utility Cost'!H8+'[4]Utility Cost'!H8+'[5]Utility Cost'!H8</f>
        <v>-0.17274231263546905</v>
      </c>
      <c r="I8" s="97">
        <f>+'[2]Utility Cost'!I8+'[3]Utility Cost'!I8+'[4]Utility Cost'!I8+'[5]Utility Cost'!I8</f>
        <v>-0.1948724467535882</v>
      </c>
      <c r="J8" s="97">
        <f>+'[2]Utility Cost'!J8+'[3]Utility Cost'!J8+'[4]Utility Cost'!J8+'[5]Utility Cost'!J8</f>
        <v>-0.2154497006954513</v>
      </c>
      <c r="K8" s="97">
        <f>+'[2]Utility Cost'!K8+'[3]Utility Cost'!K8+'[4]Utility Cost'!K8+'[5]Utility Cost'!K8</f>
        <v>-0.23458464114512395</v>
      </c>
      <c r="L8" s="97">
        <f>+'[2]Utility Cost'!L8+'[3]Utility Cost'!L8+'[4]Utility Cost'!L8+'[5]Utility Cost'!L8</f>
        <v>-0.25237993151345889</v>
      </c>
      <c r="M8" s="97">
        <f>+'[2]Utility Cost'!M8+'[3]Utility Cost'!M8+'[4]Utility Cost'!M8+'[5]Utility Cost'!M8</f>
        <v>-0.26893089649700663</v>
      </c>
      <c r="N8" s="97">
        <f>+'[2]Utility Cost'!N8+'[3]Utility Cost'!N8+'[4]Utility Cost'!N8+'[5]Utility Cost'!N8</f>
        <v>-0.28432604631278535</v>
      </c>
      <c r="O8" s="97">
        <f>+'[2]Utility Cost'!O8+'[3]Utility Cost'!O8+'[4]Utility Cost'!O8+'[5]Utility Cost'!O8</f>
        <v>-0.29864756348918381</v>
      </c>
      <c r="P8" s="97">
        <f>+'[2]Utility Cost'!P8+'[3]Utility Cost'!P8+'[4]Utility Cost'!P8+'[5]Utility Cost'!P8</f>
        <v>-0.3119717548875407</v>
      </c>
      <c r="Q8" s="97">
        <f>+'[2]Utility Cost'!Q8+'[3]Utility Cost'!Q8+'[4]Utility Cost'!Q8+'[5]Utility Cost'!Q8</f>
        <v>-0.32436947143790107</v>
      </c>
      <c r="R8" s="97">
        <f>+'[2]Utility Cost'!R8+'[3]Utility Cost'!R8+'[4]Utility Cost'!R8+'[5]Utility Cost'!R8</f>
        <v>-0.33590649789505611</v>
      </c>
      <c r="S8" s="97">
        <f>+'[2]Utility Cost'!S8+'[3]Utility Cost'!S8+'[4]Utility Cost'!S8+'[5]Utility Cost'!S8</f>
        <v>-0.34664391475625433</v>
      </c>
      <c r="T8" s="97">
        <f>+'[2]Utility Cost'!T8+'[3]Utility Cost'!T8+'[4]Utility Cost'!T8+'[5]Utility Cost'!T8</f>
        <v>-0.35663843432901454</v>
      </c>
      <c r="U8" s="97">
        <f>+'[2]Utility Cost'!U8+'[3]Utility Cost'!U8+'[4]Utility Cost'!U8+'[5]Utility Cost'!U8</f>
        <v>-0.36594271279543483</v>
      </c>
      <c r="V8" s="97">
        <f>+'[2]Utility Cost'!V8+'[3]Utility Cost'!V8+'[4]Utility Cost'!V8+'[5]Utility Cost'!V8</f>
        <v>-0.37460563998751661</v>
      </c>
      <c r="W8" s="97">
        <f>+'[2]Utility Cost'!W8+'[3]Utility Cost'!W8+'[4]Utility Cost'!W8+'[5]Utility Cost'!W8</f>
        <v>-0.38267260846554352</v>
      </c>
      <c r="X8" s="95"/>
    </row>
    <row r="9" spans="1:25" x14ac:dyDescent="0.25">
      <c r="A9" s="39" t="s">
        <v>109</v>
      </c>
      <c r="B9" s="22" t="s">
        <v>139</v>
      </c>
      <c r="C9" s="22">
        <f>C10/C8</f>
        <v>4.2699999999999996</v>
      </c>
      <c r="D9" s="22">
        <f t="shared" ref="D9:W9" si="0">D10/D8</f>
        <v>4.2699999999999987</v>
      </c>
      <c r="E9" s="22">
        <f t="shared" si="0"/>
        <v>4.32</v>
      </c>
      <c r="F9" s="22">
        <f t="shared" si="0"/>
        <v>4.3899999999999997</v>
      </c>
      <c r="G9" s="22">
        <f t="shared" si="0"/>
        <v>4.4699999999999989</v>
      </c>
      <c r="H9" s="22">
        <f t="shared" si="0"/>
        <v>4.66</v>
      </c>
      <c r="I9" s="22">
        <f t="shared" si="0"/>
        <v>4.75</v>
      </c>
      <c r="J9" s="22">
        <f t="shared" si="0"/>
        <v>4.8499999999999996</v>
      </c>
      <c r="K9" s="22">
        <f t="shared" si="0"/>
        <v>4.95</v>
      </c>
      <c r="L9" s="22">
        <f t="shared" si="0"/>
        <v>5.04</v>
      </c>
      <c r="M9" s="22">
        <f t="shared" si="0"/>
        <v>5.27</v>
      </c>
      <c r="N9" s="22">
        <f t="shared" si="0"/>
        <v>5.3999999999999995</v>
      </c>
      <c r="O9" s="22">
        <f t="shared" si="0"/>
        <v>5.5300000000000011</v>
      </c>
      <c r="P9" s="22">
        <f t="shared" si="0"/>
        <v>5.67</v>
      </c>
      <c r="Q9" s="22">
        <f t="shared" si="0"/>
        <v>5.8100000000000005</v>
      </c>
      <c r="R9" s="22">
        <f t="shared" si="0"/>
        <v>6.06</v>
      </c>
      <c r="S9" s="22">
        <f t="shared" si="0"/>
        <v>6.2099999999999982</v>
      </c>
      <c r="T9" s="22">
        <f t="shared" si="0"/>
        <v>6.36</v>
      </c>
      <c r="U9" s="22">
        <f t="shared" si="0"/>
        <v>6.52</v>
      </c>
      <c r="V9" s="22">
        <f t="shared" si="0"/>
        <v>6.6899999999999995</v>
      </c>
      <c r="W9" s="22">
        <f t="shared" si="0"/>
        <v>6.85</v>
      </c>
      <c r="X9" s="22"/>
      <c r="Y9" s="22"/>
    </row>
    <row r="10" spans="1:25" x14ac:dyDescent="0.25">
      <c r="A10" s="34" t="s">
        <v>110</v>
      </c>
      <c r="B10" s="115">
        <f>+'[2]Utility Cost'!B10+'[3]Utility Cost'!B10+'[4]Utility Cost'!B10+'[5]Utility Cost'!B10</f>
        <v>0</v>
      </c>
      <c r="C10" s="115">
        <f>+'[2]Utility Cost'!C10+'[3]Utility Cost'!C10+'[4]Utility Cost'!C10+'[5]Utility Cost'!C10</f>
        <v>-0.14643841102247102</v>
      </c>
      <c r="D10" s="115">
        <f>+'[2]Utility Cost'!D10+'[3]Utility Cost'!D10+'[4]Utility Cost'!D10+'[5]Utility Cost'!D10</f>
        <v>-0.28254436488185214</v>
      </c>
      <c r="E10" s="115">
        <f>+'[2]Utility Cost'!E10+'[3]Utility Cost'!E10+'[4]Utility Cost'!E10+'[5]Utility Cost'!E10</f>
        <v>-0.41384439924402588</v>
      </c>
      <c r="F10" s="115">
        <f>+'[2]Utility Cost'!F10+'[3]Utility Cost'!F10+'[4]Utility Cost'!F10+'[5]Utility Cost'!F10</f>
        <v>-0.54145349554565503</v>
      </c>
      <c r="G10" s="115">
        <f>+'[2]Utility Cost'!G10+'[3]Utility Cost'!G10+'[4]Utility Cost'!G10+'[5]Utility Cost'!G10</f>
        <v>-0.66576278518321308</v>
      </c>
      <c r="H10" s="115">
        <f>+'[2]Utility Cost'!H10+'[3]Utility Cost'!H10+'[4]Utility Cost'!H10+'[5]Utility Cost'!H10</f>
        <v>-0.80497917688128573</v>
      </c>
      <c r="I10" s="115">
        <f>+'[2]Utility Cost'!I10+'[3]Utility Cost'!I10+'[4]Utility Cost'!I10+'[5]Utility Cost'!I10</f>
        <v>-0.92564412207954394</v>
      </c>
      <c r="J10" s="115">
        <f>+'[2]Utility Cost'!J10+'[3]Utility Cost'!J10+'[4]Utility Cost'!J10+'[5]Utility Cost'!J10</f>
        <v>-1.0449310483729388</v>
      </c>
      <c r="K10" s="115">
        <f>+'[2]Utility Cost'!K10+'[3]Utility Cost'!K10+'[4]Utility Cost'!K10+'[5]Utility Cost'!K10</f>
        <v>-1.1611939736683636</v>
      </c>
      <c r="L10" s="115">
        <f>+'[2]Utility Cost'!L10+'[3]Utility Cost'!L10+'[4]Utility Cost'!L10+'[5]Utility Cost'!L10</f>
        <v>-1.2719948548278328</v>
      </c>
      <c r="M10" s="115">
        <f>+'[2]Utility Cost'!M10+'[3]Utility Cost'!M10+'[4]Utility Cost'!M10+'[5]Utility Cost'!M10</f>
        <v>-1.4172658245392249</v>
      </c>
      <c r="N10" s="115">
        <f>+'[2]Utility Cost'!N10+'[3]Utility Cost'!N10+'[4]Utility Cost'!N10+'[5]Utility Cost'!N10</f>
        <v>-1.5353606500890407</v>
      </c>
      <c r="O10" s="115">
        <f>+'[2]Utility Cost'!O10+'[3]Utility Cost'!O10+'[4]Utility Cost'!O10+'[5]Utility Cost'!O10</f>
        <v>-1.6515210260951867</v>
      </c>
      <c r="P10" s="115">
        <f>+'[2]Utility Cost'!P10+'[3]Utility Cost'!P10+'[4]Utility Cost'!P10+'[5]Utility Cost'!P10</f>
        <v>-1.7688798502123557</v>
      </c>
      <c r="Q10" s="115">
        <f>+'[2]Utility Cost'!Q10+'[3]Utility Cost'!Q10+'[4]Utility Cost'!Q10+'[5]Utility Cost'!Q10</f>
        <v>-1.8845866290542053</v>
      </c>
      <c r="R10" s="115">
        <f>+'[2]Utility Cost'!R10+'[3]Utility Cost'!R10+'[4]Utility Cost'!R10+'[5]Utility Cost'!R10</f>
        <v>-2.03559337724404</v>
      </c>
      <c r="S10" s="115">
        <f>+'[2]Utility Cost'!S10+'[3]Utility Cost'!S10+'[4]Utility Cost'!S10+'[5]Utility Cost'!S10</f>
        <v>-2.1526587106363388</v>
      </c>
      <c r="T10" s="115">
        <f>+'[2]Utility Cost'!T10+'[3]Utility Cost'!T10+'[4]Utility Cost'!T10+'[5]Utility Cost'!T10</f>
        <v>-2.2682204423325327</v>
      </c>
      <c r="U10" s="115">
        <f>+'[2]Utility Cost'!U10+'[3]Utility Cost'!U10+'[4]Utility Cost'!U10+'[5]Utility Cost'!U10</f>
        <v>-2.3859464874262351</v>
      </c>
      <c r="V10" s="115">
        <f>+'[2]Utility Cost'!V10+'[3]Utility Cost'!V10+'[4]Utility Cost'!V10+'[5]Utility Cost'!V10</f>
        <v>-2.5061117315164858</v>
      </c>
      <c r="W10" s="115">
        <f>+'[2]Utility Cost'!W10+'[3]Utility Cost'!W10+'[4]Utility Cost'!W10+'[5]Utility Cost'!W10</f>
        <v>-2.6213073679889729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81"/>
  <sheetViews>
    <sheetView workbookViewId="0">
      <selection activeCell="J6" sqref="J6"/>
    </sheetView>
  </sheetViews>
  <sheetFormatPr defaultColWidth="9.140625" defaultRowHeight="15.75" x14ac:dyDescent="0.25"/>
  <cols>
    <col min="1" max="1" width="28.7109375" style="3" customWidth="1"/>
    <col min="2" max="11" width="11.7109375" style="3" customWidth="1"/>
    <col min="12" max="31" width="13.28515625" style="3" bestFit="1" customWidth="1"/>
    <col min="32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ht="15.6" x14ac:dyDescent="0.3">
      <c r="A3" s="4" t="s">
        <v>99</v>
      </c>
      <c r="H3" s="5"/>
      <c r="I3" s="5"/>
    </row>
    <row r="4" spans="1:23" ht="31.15" x14ac:dyDescent="0.3">
      <c r="A4" s="38"/>
      <c r="B4" s="61" t="s">
        <v>98</v>
      </c>
      <c r="C4" s="66" t="s">
        <v>59</v>
      </c>
      <c r="D4" s="22"/>
      <c r="E4" s="22"/>
      <c r="F4" s="22"/>
      <c r="G4" s="22"/>
      <c r="H4" s="22"/>
    </row>
    <row r="5" spans="1:23" x14ac:dyDescent="0.25">
      <c r="A5" s="117" t="s">
        <v>28</v>
      </c>
      <c r="B5" s="91">
        <f>+'[2]Consumer Cost'!B5+'[3]Consumer Cost'!B5+'[4]Consumer Cost'!B5+'[5]Consumer Cost'!B5</f>
        <v>551.19263476595756</v>
      </c>
      <c r="C5" s="40"/>
      <c r="D5" s="22"/>
      <c r="E5" s="22"/>
      <c r="F5" s="22"/>
      <c r="G5" s="22"/>
      <c r="H5" s="22"/>
    </row>
    <row r="6" spans="1:23" x14ac:dyDescent="0.25">
      <c r="A6" s="118" t="s">
        <v>72</v>
      </c>
      <c r="B6" s="92">
        <f>+'[2]Consumer Cost'!B6+'[3]Consumer Cost'!B6+'[4]Consumer Cost'!B6+'[5]Consumer Cost'!B6</f>
        <v>497.52148149478109</v>
      </c>
      <c r="C6" s="119"/>
      <c r="D6" s="22"/>
      <c r="E6" s="22"/>
      <c r="F6" s="22"/>
      <c r="G6" s="22"/>
      <c r="H6" s="22"/>
    </row>
    <row r="7" spans="1:23" x14ac:dyDescent="0.25">
      <c r="A7" s="118" t="s">
        <v>57</v>
      </c>
      <c r="B7" s="92">
        <f>+'[2]Consumer Cost'!B7+'[3]Consumer Cost'!B7+'[4]Consumer Cost'!B7+'[5]Consumer Cost'!B7</f>
        <v>53.671153271176507</v>
      </c>
      <c r="C7" s="120">
        <f>1-B6/B5</f>
        <v>9.73727693113422E-2</v>
      </c>
    </row>
    <row r="8" spans="1:23" ht="15.6" x14ac:dyDescent="0.3">
      <c r="A8" s="31"/>
      <c r="E8" s="10"/>
    </row>
    <row r="9" spans="1:23" ht="15.6" x14ac:dyDescent="0.3">
      <c r="A9" s="4"/>
    </row>
    <row r="10" spans="1:23" ht="15.6" x14ac:dyDescent="0.3">
      <c r="A10" s="4" t="s">
        <v>87</v>
      </c>
    </row>
    <row r="11" spans="1:23" x14ac:dyDescent="0.25">
      <c r="A11" s="5" t="s">
        <v>0</v>
      </c>
      <c r="B11" s="3">
        <v>2014</v>
      </c>
      <c r="C11" s="3">
        <v>2015</v>
      </c>
      <c r="D11" s="3">
        <v>2016</v>
      </c>
      <c r="E11" s="3">
        <v>2017</v>
      </c>
      <c r="F11" s="3">
        <v>2018</v>
      </c>
      <c r="G11" s="3">
        <v>2019</v>
      </c>
      <c r="H11" s="3">
        <v>2020</v>
      </c>
      <c r="I11" s="3">
        <v>2021</v>
      </c>
      <c r="J11" s="3">
        <v>2022</v>
      </c>
      <c r="K11" s="3">
        <v>2023</v>
      </c>
      <c r="L11" s="3">
        <v>2024</v>
      </c>
      <c r="M11" s="3">
        <v>2025</v>
      </c>
      <c r="N11" s="3">
        <v>2026</v>
      </c>
      <c r="O11" s="3">
        <v>2027</v>
      </c>
      <c r="P11" s="3">
        <v>2028</v>
      </c>
      <c r="Q11" s="3">
        <v>2029</v>
      </c>
      <c r="R11" s="3">
        <v>2030</v>
      </c>
      <c r="S11" s="3">
        <v>2031</v>
      </c>
      <c r="T11" s="3">
        <v>2032</v>
      </c>
      <c r="U11" s="3">
        <v>2033</v>
      </c>
      <c r="V11" s="3">
        <v>2034</v>
      </c>
      <c r="W11" s="3">
        <v>2035</v>
      </c>
    </row>
    <row r="12" spans="1:23" ht="16.5" thickBot="1" x14ac:dyDescent="0.3">
      <c r="A12" s="26" t="s">
        <v>31</v>
      </c>
      <c r="B12" s="93">
        <f t="shared" ref="B12:W12" si="0">SUM(B13:B17)</f>
        <v>27.335894094015238</v>
      </c>
      <c r="C12" s="93">
        <f t="shared" si="0"/>
        <v>40.475772009478888</v>
      </c>
      <c r="D12" s="93">
        <f t="shared" si="0"/>
        <v>40.116955528522354</v>
      </c>
      <c r="E12" s="93">
        <f t="shared" si="0"/>
        <v>39.795207145902125</v>
      </c>
      <c r="F12" s="93">
        <f t="shared" si="0"/>
        <v>39.508586600213448</v>
      </c>
      <c r="G12" s="93">
        <f t="shared" si="0"/>
        <v>39.255268351822828</v>
      </c>
      <c r="H12" s="93">
        <f t="shared" si="0"/>
        <v>39.033535094188984</v>
      </c>
      <c r="I12" s="93">
        <f t="shared" si="0"/>
        <v>38.841771629054278</v>
      </c>
      <c r="J12" s="93">
        <f t="shared" si="0"/>
        <v>38.678459085584862</v>
      </c>
      <c r="K12" s="93">
        <f t="shared" si="0"/>
        <v>38.542169464594181</v>
      </c>
      <c r="L12" s="93">
        <f t="shared" si="0"/>
        <v>38.43156048998889</v>
      </c>
      <c r="M12" s="93">
        <f t="shared" si="0"/>
        <v>38.345370750528687</v>
      </c>
      <c r="N12" s="93">
        <f t="shared" si="0"/>
        <v>38.282415115896022</v>
      </c>
      <c r="O12" s="93">
        <f t="shared" si="0"/>
        <v>38.24158041192949</v>
      </c>
      <c r="P12" s="93">
        <f t="shared" si="0"/>
        <v>38.221821340688734</v>
      </c>
      <c r="Q12" s="93">
        <f t="shared" si="0"/>
        <v>38.222156631790646</v>
      </c>
      <c r="R12" s="93">
        <f t="shared" si="0"/>
        <v>38.241665412188524</v>
      </c>
      <c r="S12" s="93">
        <f t="shared" si="0"/>
        <v>38.279483782260115</v>
      </c>
      <c r="T12" s="93">
        <f t="shared" si="0"/>
        <v>38.334801586728098</v>
      </c>
      <c r="U12" s="93">
        <f t="shared" si="0"/>
        <v>38.406859369560124</v>
      </c>
      <c r="V12" s="93">
        <f t="shared" si="0"/>
        <v>38.494945502586418</v>
      </c>
      <c r="W12" s="93">
        <f t="shared" si="0"/>
        <v>38.598393478132579</v>
      </c>
    </row>
    <row r="13" spans="1:23" ht="16.5" thickTop="1" x14ac:dyDescent="0.25">
      <c r="A13" s="15" t="s">
        <v>8</v>
      </c>
      <c r="B13" s="90">
        <f>+'[2]Consumer Cost'!B13+'[3]Consumer Cost'!B13+'[4]Consumer Cost'!B13+'[5]Consumer Cost'!B13</f>
        <v>27.335894094015238</v>
      </c>
      <c r="C13" s="90">
        <f>+'[2]Consumer Cost'!C13+'[3]Consumer Cost'!C13+'[4]Consumer Cost'!C13+'[5]Consumer Cost'!C13</f>
        <v>25.708661488788685</v>
      </c>
      <c r="D13" s="90">
        <f>+'[2]Consumer Cost'!D13+'[3]Consumer Cost'!D13+'[4]Consumer Cost'!D13+'[5]Consumer Cost'!D13</f>
        <v>24.178282808237292</v>
      </c>
      <c r="E13" s="90">
        <f>+'[2]Consumer Cost'!E13+'[3]Consumer Cost'!E13+'[4]Consumer Cost'!E13+'[5]Consumer Cost'!E13</f>
        <v>22.739059441769712</v>
      </c>
      <c r="F13" s="90">
        <f>+'[2]Consumer Cost'!F13+'[3]Consumer Cost'!F13+'[4]Consumer Cost'!F13+'[5]Consumer Cost'!F13</f>
        <v>21.385558076275252</v>
      </c>
      <c r="G13" s="90">
        <f>+'[2]Consumer Cost'!G13+'[3]Consumer Cost'!G13+'[4]Consumer Cost'!G13+'[5]Consumer Cost'!G13</f>
        <v>20.112669518675503</v>
      </c>
      <c r="H13" s="90">
        <f>+'[2]Consumer Cost'!H13+'[3]Consumer Cost'!H13+'[4]Consumer Cost'!H13+'[5]Consumer Cost'!H13</f>
        <v>18.915589341795641</v>
      </c>
      <c r="I13" s="90">
        <f>+'[2]Consumer Cost'!I13+'[3]Consumer Cost'!I13+'[4]Consumer Cost'!I13+'[5]Consumer Cost'!I13</f>
        <v>17.789799687276435</v>
      </c>
      <c r="J13" s="90">
        <f>+'[2]Consumer Cost'!J13+'[3]Consumer Cost'!J13+'[4]Consumer Cost'!J13+'[5]Consumer Cost'!J13</f>
        <v>16.731052156260262</v>
      </c>
      <c r="K13" s="90">
        <f>+'[2]Consumer Cost'!K13+'[3]Consumer Cost'!K13+'[4]Consumer Cost'!K13+'[5]Consumer Cost'!K13</f>
        <v>15.735351722737636</v>
      </c>
      <c r="L13" s="90">
        <f>+'[2]Consumer Cost'!L13+'[3]Consumer Cost'!L13+'[4]Consumer Cost'!L13+'[5]Consumer Cost'!L13</f>
        <v>14.798941608345043</v>
      </c>
      <c r="M13" s="90">
        <f>+'[2]Consumer Cost'!M13+'[3]Consumer Cost'!M13+'[4]Consumer Cost'!M13+'[5]Consumer Cost'!M13</f>
        <v>13.918289061073901</v>
      </c>
      <c r="N13" s="90">
        <f>+'[2]Consumer Cost'!N13+'[3]Consumer Cost'!N13+'[4]Consumer Cost'!N13+'[5]Consumer Cost'!N13</f>
        <v>13.090071983799948</v>
      </c>
      <c r="O13" s="90">
        <f>+'[2]Consumer Cost'!O13+'[3]Consumer Cost'!O13+'[4]Consumer Cost'!O13+'[5]Consumer Cost'!O13</f>
        <v>12.311166361783918</v>
      </c>
      <c r="P13" s="90">
        <f>+'[2]Consumer Cost'!P13+'[3]Consumer Cost'!P13+'[4]Consumer Cost'!P13+'[5]Consumer Cost'!P13</f>
        <v>11.578634441341894</v>
      </c>
      <c r="Q13" s="90">
        <f>+'[2]Consumer Cost'!Q13+'[3]Consumer Cost'!Q13+'[4]Consumer Cost'!Q13+'[5]Consumer Cost'!Q13</f>
        <v>10.889713614747784</v>
      </c>
      <c r="R13" s="90">
        <f>+'[2]Consumer Cost'!R13+'[3]Consumer Cost'!R13+'[4]Consumer Cost'!R13+'[5]Consumer Cost'!R13</f>
        <v>10.241805969123012</v>
      </c>
      <c r="S13" s="90">
        <f>+'[2]Consumer Cost'!S13+'[3]Consumer Cost'!S13+'[4]Consumer Cost'!S13+'[5]Consumer Cost'!S13</f>
        <v>9.6324684595989982</v>
      </c>
      <c r="T13" s="90">
        <f>+'[2]Consumer Cost'!T13+'[3]Consumer Cost'!T13+'[4]Consumer Cost'!T13+'[5]Consumer Cost'!T13</f>
        <v>9.0594036694171365</v>
      </c>
      <c r="U13" s="90">
        <f>+'[2]Consumer Cost'!U13+'[3]Consumer Cost'!U13+'[4]Consumer Cost'!U13+'[5]Consumer Cost'!U13</f>
        <v>8.5204511218669765</v>
      </c>
      <c r="V13" s="90">
        <f>+'[2]Consumer Cost'!V13+'[3]Consumer Cost'!V13+'[4]Consumer Cost'!V13+'[5]Consumer Cost'!V13</f>
        <v>8.0135791110653223</v>
      </c>
      <c r="W13" s="90">
        <f>+'[2]Consumer Cost'!W13+'[3]Consumer Cost'!W13+'[4]Consumer Cost'!W13+'[5]Consumer Cost'!W13</f>
        <v>7.5368770205549467</v>
      </c>
    </row>
    <row r="14" spans="1:23" x14ac:dyDescent="0.25">
      <c r="A14" s="15" t="s">
        <v>11</v>
      </c>
      <c r="B14" s="90">
        <f>+'[2]Consumer Cost'!B14+'[3]Consumer Cost'!B14+'[4]Consumer Cost'!B14+'[5]Consumer Cost'!B14</f>
        <v>0</v>
      </c>
      <c r="C14" s="90">
        <f>+'[2]Consumer Cost'!C14+'[3]Consumer Cost'!C14+'[4]Consumer Cost'!C14+'[5]Consumer Cost'!C14</f>
        <v>6.2044109723440872</v>
      </c>
      <c r="D14" s="90">
        <f>+'[2]Consumer Cost'!D14+'[3]Consumer Cost'!D14+'[4]Consumer Cost'!D14+'[5]Consumer Cost'!D14</f>
        <v>6.7765776728637928</v>
      </c>
      <c r="E14" s="90">
        <f>+'[2]Consumer Cost'!E14+'[3]Consumer Cost'!E14+'[4]Consumer Cost'!E14+'[5]Consumer Cost'!E14</f>
        <v>7.3212605989833577</v>
      </c>
      <c r="F14" s="90">
        <f>+'[2]Consumer Cost'!F14+'[3]Consumer Cost'!F14+'[4]Consumer Cost'!F14+'[5]Consumer Cost'!F14</f>
        <v>7.840213223156022</v>
      </c>
      <c r="G14" s="90">
        <f>+'[2]Consumer Cost'!G14+'[3]Consumer Cost'!G14+'[4]Consumer Cost'!G14+'[5]Consumer Cost'!G14</f>
        <v>8.3350843574345603</v>
      </c>
      <c r="H14" s="90">
        <f>+'[2]Consumer Cost'!H14+'[3]Consumer Cost'!H14+'[4]Consumer Cost'!H14+'[5]Consumer Cost'!H14</f>
        <v>8.807424526295673</v>
      </c>
      <c r="I14" s="90">
        <f>+'[2]Consumer Cost'!I14+'[3]Consumer Cost'!I14+'[4]Consumer Cost'!I14+'[5]Consumer Cost'!I14</f>
        <v>9.2586919515774362</v>
      </c>
      <c r="J14" s="90">
        <f>+'[2]Consumer Cost'!J14+'[3]Consumer Cost'!J14+'[4]Consumer Cost'!J14+'[5]Consumer Cost'!J14</f>
        <v>9.6902581732698199</v>
      </c>
      <c r="K14" s="90">
        <f>+'[2]Consumer Cost'!K14+'[3]Consumer Cost'!K14+'[4]Consumer Cost'!K14+'[5]Consumer Cost'!K14</f>
        <v>10.103413328438204</v>
      </c>
      <c r="L14" s="90">
        <f>+'[2]Consumer Cost'!L14+'[3]Consumer Cost'!L14+'[4]Consumer Cost'!L14+'[5]Consumer Cost'!L14</f>
        <v>10.499371109190523</v>
      </c>
      <c r="M14" s="90">
        <f>+'[2]Consumer Cost'!M14+'[3]Consumer Cost'!M14+'[4]Consumer Cost'!M14+'[5]Consumer Cost'!M14</f>
        <v>10.879273419313474</v>
      </c>
      <c r="N14" s="90">
        <f>+'[2]Consumer Cost'!N14+'[3]Consumer Cost'!N14+'[4]Consumer Cost'!N14+'[5]Consumer Cost'!N14</f>
        <v>11.244194747997962</v>
      </c>
      <c r="O14" s="90">
        <f>+'[2]Consumer Cost'!O14+'[3]Consumer Cost'!O14+'[4]Consumer Cost'!O14+'[5]Consumer Cost'!O14</f>
        <v>11.595146277942664</v>
      </c>
      <c r="P14" s="90">
        <f>+'[2]Consumer Cost'!P14+'[3]Consumer Cost'!P14+'[4]Consumer Cost'!P14+'[5]Consumer Cost'!P14</f>
        <v>11.933079744063603</v>
      </c>
      <c r="Q14" s="90">
        <f>+'[2]Consumer Cost'!Q14+'[3]Consumer Cost'!Q14+'[4]Consumer Cost'!Q14+'[5]Consumer Cost'!Q14</f>
        <v>12.258891058041705</v>
      </c>
      <c r="R14" s="90">
        <f>+'[2]Consumer Cost'!R14+'[3]Consumer Cost'!R14+'[4]Consumer Cost'!R14+'[5]Consumer Cost'!R14</f>
        <v>12.5734237130061</v>
      </c>
      <c r="S14" s="90">
        <f>+'[2]Consumer Cost'!S14+'[3]Consumer Cost'!S14+'[4]Consumer Cost'!S14+'[5]Consumer Cost'!S14</f>
        <v>12.877471981774283</v>
      </c>
      <c r="T14" s="90">
        <f>+'[2]Consumer Cost'!T14+'[3]Consumer Cost'!T14+'[4]Consumer Cost'!T14+'[5]Consumer Cost'!T14</f>
        <v>13.171783921247481</v>
      </c>
      <c r="U14" s="90">
        <f>+'[2]Consumer Cost'!U14+'[3]Consumer Cost'!U14+'[4]Consumer Cost'!U14+'[5]Consumer Cost'!U14</f>
        <v>13.45706419478782</v>
      </c>
      <c r="V14" s="90">
        <f>+'[2]Consumer Cost'!V14+'[3]Consumer Cost'!V14+'[4]Consumer Cost'!V14+'[5]Consumer Cost'!V14</f>
        <v>13.733976723679234</v>
      </c>
      <c r="W14" s="90">
        <f>+'[2]Consumer Cost'!W14+'[3]Consumer Cost'!W14+'[4]Consumer Cost'!W14+'[5]Consumer Cost'!W14</f>
        <v>14.003147178094537</v>
      </c>
    </row>
    <row r="15" spans="1:23" x14ac:dyDescent="0.25">
      <c r="A15" s="15" t="s">
        <v>12</v>
      </c>
      <c r="B15" s="90">
        <f>+'[2]Consumer Cost'!B15+'[3]Consumer Cost'!B15+'[4]Consumer Cost'!B15+'[5]Consumer Cost'!B15</f>
        <v>0</v>
      </c>
      <c r="C15" s="90">
        <f>+'[2]Consumer Cost'!C15+'[3]Consumer Cost'!C15+'[4]Consumer Cost'!C15+'[5]Consumer Cost'!C15</f>
        <v>2.2466350977752713E-4</v>
      </c>
      <c r="D15" s="90">
        <f>+'[2]Consumer Cost'!D15+'[3]Consumer Cost'!D15+'[4]Consumer Cost'!D15+'[5]Consumer Cost'!D15</f>
        <v>2.6867845951710531E-4</v>
      </c>
      <c r="E15" s="90">
        <f>+'[2]Consumer Cost'!E15+'[3]Consumer Cost'!E15+'[4]Consumer Cost'!E15+'[5]Consumer Cost'!E15</f>
        <v>3.1024697940768323E-4</v>
      </c>
      <c r="F15" s="90">
        <f>+'[2]Consumer Cost'!F15+'[3]Consumer Cost'!F15+'[4]Consumer Cost'!F15+'[5]Consumer Cost'!F15</f>
        <v>3.4951518784723479E-4</v>
      </c>
      <c r="G15" s="90">
        <f>+'[2]Consumer Cost'!G15+'[3]Consumer Cost'!G15+'[4]Consumer Cost'!G15+'[5]Consumer Cost'!G15</f>
        <v>3.8662059645538119E-4</v>
      </c>
      <c r="H15" s="90">
        <f>+'[2]Consumer Cost'!H15+'[3]Consumer Cost'!H15+'[4]Consumer Cost'!H15+'[5]Consumer Cost'!H15</f>
        <v>4.2169262250654185E-4</v>
      </c>
      <c r="I15" s="90">
        <f>+'[2]Consumer Cost'!I15+'[3]Consumer Cost'!I15+'[4]Consumer Cost'!I15+'[5]Consumer Cost'!I15</f>
        <v>4.5485307067683067E-4</v>
      </c>
      <c r="J15" s="90">
        <f>+'[2]Consumer Cost'!J15+'[3]Consumer Cost'!J15+'[4]Consumer Cost'!J15+'[5]Consumer Cost'!J15</f>
        <v>4.8621658595653756E-4</v>
      </c>
      <c r="K15" s="90">
        <f>+'[2]Consumer Cost'!K15+'[3]Consumer Cost'!K15+'[4]Consumer Cost'!K15+'[5]Consumer Cost'!K15</f>
        <v>5.1589107946731943E-4</v>
      </c>
      <c r="L15" s="90">
        <f>+'[2]Consumer Cost'!L15+'[3]Consumer Cost'!L15+'[4]Consumer Cost'!L15+'[5]Consumer Cost'!L15</f>
        <v>5.4397812881743575E-4</v>
      </c>
      <c r="M15" s="90">
        <f>+'[2]Consumer Cost'!M15+'[3]Consumer Cost'!M15+'[4]Consumer Cost'!M15+'[5]Consumer Cost'!M15</f>
        <v>5.7057335452907645E-4</v>
      </c>
      <c r="N15" s="90">
        <f>+'[2]Consumer Cost'!N15+'[3]Consumer Cost'!N15+'[4]Consumer Cost'!N15+'[5]Consumer Cost'!N15</f>
        <v>5.9576677397862442E-4</v>
      </c>
      <c r="O15" s="90">
        <f>+'[2]Consumer Cost'!O15+'[3]Consumer Cost'!O15+'[4]Consumer Cost'!O15+'[5]Consumer Cost'!O15</f>
        <v>6.1964313420322082E-4</v>
      </c>
      <c r="P15" s="90">
        <f>+'[2]Consumer Cost'!P15+'[3]Consumer Cost'!P15+'[4]Consumer Cost'!P15+'[5]Consumer Cost'!P15</f>
        <v>6.4228222484487263E-4</v>
      </c>
      <c r="Q15" s="90">
        <f>+'[2]Consumer Cost'!Q15+'[3]Consumer Cost'!Q15+'[4]Consumer Cost'!Q15+'[5]Consumer Cost'!Q15</f>
        <v>6.6375917242625555E-4</v>
      </c>
      <c r="R15" s="90">
        <f>+'[2]Consumer Cost'!R15+'[3]Consumer Cost'!R15+'[4]Consumer Cost'!R15+'[5]Consumer Cost'!R15</f>
        <v>6.8414471707999047E-4</v>
      </c>
      <c r="S15" s="90">
        <f>+'[2]Consumer Cost'!S15+'[3]Consumer Cost'!S15+'[4]Consumer Cost'!S15+'[5]Consumer Cost'!S15</f>
        <v>7.0350547278522492E-4</v>
      </c>
      <c r="T15" s="90">
        <f>+'[2]Consumer Cost'!T15+'[3]Consumer Cost'!T15+'[4]Consumer Cost'!T15+'[5]Consumer Cost'!T15</f>
        <v>7.2190417210155598E-4</v>
      </c>
      <c r="U15" s="90">
        <f>+'[2]Consumer Cost'!U15+'[3]Consumer Cost'!U15+'[4]Consumer Cost'!U15+'[5]Consumer Cost'!U15</f>
        <v>7.3939989633043919E-4</v>
      </c>
      <c r="V15" s="90">
        <f>+'[2]Consumer Cost'!V15+'[3]Consumer Cost'!V15+'[4]Consumer Cost'!V15+'[5]Consumer Cost'!V15</f>
        <v>7.5604829197798156E-4</v>
      </c>
      <c r="W15" s="90">
        <f>+'[2]Consumer Cost'!W15+'[3]Consumer Cost'!W15+'[4]Consumer Cost'!W15+'[5]Consumer Cost'!W15</f>
        <v>7.7190177434020998E-4</v>
      </c>
    </row>
    <row r="16" spans="1:23" x14ac:dyDescent="0.25">
      <c r="A16" s="15" t="s">
        <v>13</v>
      </c>
      <c r="B16" s="90">
        <f>+'[2]Consumer Cost'!B16+'[3]Consumer Cost'!B16+'[4]Consumer Cost'!B16+'[5]Consumer Cost'!B16</f>
        <v>0</v>
      </c>
      <c r="C16" s="90">
        <f>+'[2]Consumer Cost'!C16+'[3]Consumer Cost'!C16+'[4]Consumer Cost'!C16+'[5]Consumer Cost'!C16</f>
        <v>3.4629741412196733</v>
      </c>
      <c r="D16" s="90">
        <f>+'[2]Consumer Cost'!D16+'[3]Consumer Cost'!D16+'[4]Consumer Cost'!D16+'[5]Consumer Cost'!D16</f>
        <v>3.6848518556995522</v>
      </c>
      <c r="E16" s="90">
        <f>+'[2]Consumer Cost'!E16+'[3]Consumer Cost'!E16+'[4]Consumer Cost'!E16+'[5]Consumer Cost'!E16</f>
        <v>3.8972261618316906</v>
      </c>
      <c r="F16" s="90">
        <f>+'[2]Consumer Cost'!F16+'[3]Consumer Cost'!F16+'[4]Consumer Cost'!F16+'[5]Consumer Cost'!F16</f>
        <v>4.1007608056510367</v>
      </c>
      <c r="G16" s="90">
        <f>+'[2]Consumer Cost'!G16+'[3]Consumer Cost'!G16+'[4]Consumer Cost'!G16+'[5]Consumer Cost'!G16</f>
        <v>4.2960781470597658</v>
      </c>
      <c r="H16" s="90">
        <f>+'[2]Consumer Cost'!H16+'[3]Consumer Cost'!H16+'[4]Consumer Cost'!H16+'[5]Consumer Cost'!H16</f>
        <v>4.4837618436596811</v>
      </c>
      <c r="I16" s="90">
        <f>+'[2]Consumer Cost'!I16+'[3]Consumer Cost'!I16+'[4]Consumer Cost'!I16+'[5]Consumer Cost'!I16</f>
        <v>4.6643593594837212</v>
      </c>
      <c r="J16" s="90">
        <f>+'[2]Consumer Cost'!J16+'[3]Consumer Cost'!J16+'[4]Consumer Cost'!J16+'[5]Consumer Cost'!J16</f>
        <v>4.8383843101876627</v>
      </c>
      <c r="K16" s="90">
        <f>+'[2]Consumer Cost'!K16+'[3]Consumer Cost'!K16+'[4]Consumer Cost'!K16+'[5]Consumer Cost'!K16</f>
        <v>5.0063186554917509</v>
      </c>
      <c r="L16" s="90">
        <f>+'[2]Consumer Cost'!L16+'[3]Consumer Cost'!L16+'[4]Consumer Cost'!L16+'[5]Consumer Cost'!L16</f>
        <v>5.1686147489425105</v>
      </c>
      <c r="M16" s="90">
        <f>+'[2]Consumer Cost'!M16+'[3]Consumer Cost'!M16+'[4]Consumer Cost'!M16+'[5]Consumer Cost'!M16</f>
        <v>5.3256972543940977</v>
      </c>
      <c r="N16" s="90">
        <f>+'[2]Consumer Cost'!N16+'[3]Consumer Cost'!N16+'[4]Consumer Cost'!N16+'[5]Consumer Cost'!N16</f>
        <v>5.4779649379826587</v>
      </c>
      <c r="O16" s="90">
        <f>+'[2]Consumer Cost'!O16+'[3]Consumer Cost'!O16+'[4]Consumer Cost'!O16+'[5]Consumer Cost'!O16</f>
        <v>5.6257923437834716</v>
      </c>
      <c r="P16" s="90">
        <f>+'[2]Consumer Cost'!P16+'[3]Consumer Cost'!P16+'[4]Consumer Cost'!P16+'[5]Consumer Cost'!P16</f>
        <v>5.7695313607960612</v>
      </c>
      <c r="Q16" s="90">
        <f>+'[2]Consumer Cost'!Q16+'[3]Consumer Cost'!Q16+'[4]Consumer Cost'!Q16+'[5]Consumer Cost'!Q16</f>
        <v>5.9095126883946305</v>
      </c>
      <c r="R16" s="90">
        <f>+'[2]Consumer Cost'!R16+'[3]Consumer Cost'!R16+'[4]Consumer Cost'!R16+'[5]Consumer Cost'!R16</f>
        <v>6.0460472069071773</v>
      </c>
      <c r="S16" s="90">
        <f>+'[2]Consumer Cost'!S16+'[3]Consumer Cost'!S16+'[4]Consumer Cost'!S16+'[5]Consumer Cost'!S16</f>
        <v>6.1794272595446831</v>
      </c>
      <c r="T16" s="90">
        <f>+'[2]Consumer Cost'!T16+'[3]Consumer Cost'!T16+'[4]Consumer Cost'!T16+'[5]Consumer Cost'!T16</f>
        <v>6.3099278514892347</v>
      </c>
      <c r="U16" s="90">
        <f>+'[2]Consumer Cost'!U16+'[3]Consumer Cost'!U16+'[4]Consumer Cost'!U16+'[5]Consumer Cost'!U16</f>
        <v>6.4378077715651889</v>
      </c>
      <c r="V16" s="90">
        <f>+'[2]Consumer Cost'!V16+'[3]Consumer Cost'!V16+'[4]Consumer Cost'!V16+'[5]Consumer Cost'!V16</f>
        <v>6.5633106415583553</v>
      </c>
      <c r="W16" s="90">
        <f>+'[2]Consumer Cost'!W16+'[3]Consumer Cost'!W16+'[4]Consumer Cost'!W16+'[5]Consumer Cost'!W16</f>
        <v>6.6866658979131657</v>
      </c>
    </row>
    <row r="17" spans="1:23" x14ac:dyDescent="0.25">
      <c r="A17" s="15" t="s">
        <v>14</v>
      </c>
      <c r="B17" s="90">
        <f>+'[2]Consumer Cost'!B17+'[3]Consumer Cost'!B17+'[4]Consumer Cost'!B17+'[5]Consumer Cost'!B17</f>
        <v>0</v>
      </c>
      <c r="C17" s="90">
        <f>+'[2]Consumer Cost'!C17+'[3]Consumer Cost'!C17+'[4]Consumer Cost'!C17+'[5]Consumer Cost'!C17</f>
        <v>5.0995007436166624</v>
      </c>
      <c r="D17" s="90">
        <f>+'[2]Consumer Cost'!D17+'[3]Consumer Cost'!D17+'[4]Consumer Cost'!D17+'[5]Consumer Cost'!D17</f>
        <v>5.4769745132621992</v>
      </c>
      <c r="E17" s="90">
        <f>+'[2]Consumer Cost'!E17+'[3]Consumer Cost'!E17+'[4]Consumer Cost'!E17+'[5]Consumer Cost'!E17</f>
        <v>5.8373506963379604</v>
      </c>
      <c r="F17" s="90">
        <f>+'[2]Consumer Cost'!F17+'[3]Consumer Cost'!F17+'[4]Consumer Cost'!F17+'[5]Consumer Cost'!F17</f>
        <v>6.1817049799432908</v>
      </c>
      <c r="G17" s="90">
        <f>+'[2]Consumer Cost'!G17+'[3]Consumer Cost'!G17+'[4]Consumer Cost'!G17+'[5]Consumer Cost'!G17</f>
        <v>6.5110497080565484</v>
      </c>
      <c r="H17" s="90">
        <f>+'[2]Consumer Cost'!H17+'[3]Consumer Cost'!H17+'[4]Consumer Cost'!H17+'[5]Consumer Cost'!H17</f>
        <v>6.8263376898154791</v>
      </c>
      <c r="I17" s="90">
        <f>+'[2]Consumer Cost'!I17+'[3]Consumer Cost'!I17+'[4]Consumer Cost'!I17+'[5]Consumer Cost'!I17</f>
        <v>7.1284657776460065</v>
      </c>
      <c r="J17" s="90">
        <f>+'[2]Consumer Cost'!J17+'[3]Consumer Cost'!J17+'[4]Consumer Cost'!J17+'[5]Consumer Cost'!J17</f>
        <v>7.4182782292811673</v>
      </c>
      <c r="K17" s="90">
        <f>+'[2]Consumer Cost'!K17+'[3]Consumer Cost'!K17+'[4]Consumer Cost'!K17+'[5]Consumer Cost'!K17</f>
        <v>7.6965698668471259</v>
      </c>
      <c r="L17" s="90">
        <f>+'[2]Consumer Cost'!L17+'[3]Consumer Cost'!L17+'[4]Consumer Cost'!L17+'[5]Consumer Cost'!L17</f>
        <v>7.9640890453819964</v>
      </c>
      <c r="M17" s="90">
        <f>+'[2]Consumer Cost'!M17+'[3]Consumer Cost'!M17+'[4]Consumer Cost'!M17+'[5]Consumer Cost'!M17</f>
        <v>8.2215404423926834</v>
      </c>
      <c r="N17" s="90">
        <f>+'[2]Consumer Cost'!N17+'[3]Consumer Cost'!N17+'[4]Consumer Cost'!N17+'[5]Consumer Cost'!N17</f>
        <v>8.4695876793414744</v>
      </c>
      <c r="O17" s="90">
        <f>+'[2]Consumer Cost'!O17+'[3]Consumer Cost'!O17+'[4]Consumer Cost'!O17+'[5]Consumer Cost'!O17</f>
        <v>8.7088557852852304</v>
      </c>
      <c r="P17" s="90">
        <f>+'[2]Consumer Cost'!P17+'[3]Consumer Cost'!P17+'[4]Consumer Cost'!P17+'[5]Consumer Cost'!P17</f>
        <v>8.9399335122623356</v>
      </c>
      <c r="Q17" s="90">
        <f>+'[2]Consumer Cost'!Q17+'[3]Consumer Cost'!Q17+'[4]Consumer Cost'!Q17+'[5]Consumer Cost'!Q17</f>
        <v>9.1633755114340989</v>
      </c>
      <c r="R17" s="90">
        <f>+'[2]Consumer Cost'!R17+'[3]Consumer Cost'!R17+'[4]Consumer Cost'!R17+'[5]Consumer Cost'!R17</f>
        <v>9.3797043784351484</v>
      </c>
      <c r="S17" s="90">
        <f>+'[2]Consumer Cost'!S17+'[3]Consumer Cost'!S17+'[4]Consumer Cost'!S17+'[5]Consumer Cost'!S17</f>
        <v>9.5894125758693676</v>
      </c>
      <c r="T17" s="90">
        <f>+'[2]Consumer Cost'!T17+'[3]Consumer Cost'!T17+'[4]Consumer Cost'!T17+'[5]Consumer Cost'!T17</f>
        <v>9.792964240402144</v>
      </c>
      <c r="U17" s="90">
        <f>+'[2]Consumer Cost'!U17+'[3]Consumer Cost'!U17+'[4]Consumer Cost'!U17+'[5]Consumer Cost'!U17</f>
        <v>9.9907968814438064</v>
      </c>
      <c r="V17" s="90">
        <f>+'[2]Consumer Cost'!V17+'[3]Consumer Cost'!V17+'[4]Consumer Cost'!V17+'[5]Consumer Cost'!V17</f>
        <v>10.183322977991523</v>
      </c>
      <c r="W17" s="90">
        <f>+'[2]Consumer Cost'!W17+'[3]Consumer Cost'!W17+'[4]Consumer Cost'!W17+'[5]Consumer Cost'!W17</f>
        <v>10.370931479795594</v>
      </c>
    </row>
    <row r="18" spans="1:23" ht="15.6" x14ac:dyDescent="0.3">
      <c r="A18" s="4"/>
    </row>
    <row r="19" spans="1:23" ht="15.6" x14ac:dyDescent="0.3">
      <c r="A19" s="4" t="s">
        <v>88</v>
      </c>
    </row>
    <row r="20" spans="1:23" x14ac:dyDescent="0.25">
      <c r="A20" s="5" t="s">
        <v>0</v>
      </c>
      <c r="B20" s="3">
        <v>2014</v>
      </c>
      <c r="C20" s="3">
        <v>2015</v>
      </c>
      <c r="D20" s="3">
        <v>2016</v>
      </c>
      <c r="E20" s="3">
        <v>2017</v>
      </c>
      <c r="F20" s="3">
        <v>2018</v>
      </c>
      <c r="G20" s="3">
        <v>2019</v>
      </c>
      <c r="H20" s="3">
        <v>2020</v>
      </c>
      <c r="I20" s="3">
        <v>2021</v>
      </c>
      <c r="J20" s="3">
        <v>2022</v>
      </c>
      <c r="K20" s="3">
        <v>2023</v>
      </c>
      <c r="L20" s="3">
        <v>2024</v>
      </c>
      <c r="M20" s="3">
        <v>2025</v>
      </c>
      <c r="N20" s="3">
        <v>2026</v>
      </c>
      <c r="O20" s="3">
        <v>2027</v>
      </c>
      <c r="P20" s="3">
        <v>2028</v>
      </c>
      <c r="Q20" s="3">
        <v>2029</v>
      </c>
      <c r="R20" s="3">
        <v>2030</v>
      </c>
      <c r="S20" s="3">
        <v>2031</v>
      </c>
      <c r="T20" s="3">
        <v>2032</v>
      </c>
      <c r="U20" s="3">
        <v>2033</v>
      </c>
      <c r="V20" s="3">
        <v>2034</v>
      </c>
      <c r="W20" s="3">
        <v>2035</v>
      </c>
    </row>
    <row r="21" spans="1:23" ht="16.5" thickBot="1" x14ac:dyDescent="0.3">
      <c r="A21" s="26" t="s">
        <v>31</v>
      </c>
      <c r="B21" s="93">
        <f>SUM(B22:B26)</f>
        <v>0</v>
      </c>
      <c r="C21" s="93">
        <f t="shared" ref="C21:W21" si="1">SUM(C22:C26)</f>
        <v>13.544557315661024</v>
      </c>
      <c r="D21" s="93">
        <f t="shared" si="1"/>
        <v>13.551293102226433</v>
      </c>
      <c r="E21" s="93">
        <f t="shared" si="1"/>
        <v>13.558030881320875</v>
      </c>
      <c r="F21" s="93">
        <f t="shared" si="1"/>
        <v>13.564769811614362</v>
      </c>
      <c r="G21" s="93">
        <f t="shared" si="1"/>
        <v>13.571509040447381</v>
      </c>
      <c r="H21" s="93">
        <f t="shared" si="1"/>
        <v>13.578247703946753</v>
      </c>
      <c r="I21" s="93">
        <f t="shared" si="1"/>
        <v>13.584984927150277</v>
      </c>
      <c r="J21" s="93">
        <f t="shared" si="1"/>
        <v>13.591719824140284</v>
      </c>
      <c r="K21" s="93">
        <f t="shared" si="1"/>
        <v>13.598451498186243</v>
      </c>
      <c r="L21" s="93">
        <f t="shared" si="1"/>
        <v>13.60517904189652</v>
      </c>
      <c r="M21" s="93">
        <f t="shared" si="1"/>
        <v>13.611901537379449</v>
      </c>
      <c r="N21" s="93">
        <f t="shared" si="1"/>
        <v>13.618618056413727</v>
      </c>
      <c r="O21" s="93">
        <f t="shared" si="1"/>
        <v>13.625327660628315</v>
      </c>
      <c r="P21" s="93">
        <f t="shared" si="1"/>
        <v>13.632029401691895</v>
      </c>
      <c r="Q21" s="93">
        <f t="shared" si="1"/>
        <v>13.638722321511924</v>
      </c>
      <c r="R21" s="93">
        <f t="shared" si="1"/>
        <v>13.645405452443384</v>
      </c>
      <c r="S21" s="93">
        <f t="shared" si="1"/>
        <v>13.652077817507305</v>
      </c>
      <c r="T21" s="93">
        <f t="shared" si="1"/>
        <v>13.658738430618968</v>
      </c>
      <c r="U21" s="93">
        <f t="shared" si="1"/>
        <v>13.665386296826002</v>
      </c>
      <c r="V21" s="93">
        <f t="shared" si="1"/>
        <v>13.672020412556236</v>
      </c>
      <c r="W21" s="93">
        <f t="shared" si="1"/>
        <v>13.678639765875362</v>
      </c>
    </row>
    <row r="22" spans="1:23" ht="16.5" thickTop="1" x14ac:dyDescent="0.25">
      <c r="A22" s="3" t="s">
        <v>8</v>
      </c>
      <c r="B22" s="90">
        <f>+'[2]Consumer Cost'!B22+'[3]Consumer Cost'!B22+'[4]Consumer Cost'!B22+'[5]Consumer Cost'!B22</f>
        <v>0</v>
      </c>
      <c r="C22" s="90">
        <f>+'[2]Consumer Cost'!C22+'[3]Consumer Cost'!C22+'[4]Consumer Cost'!C22+'[5]Consumer Cost'!C22</f>
        <v>7.8571222346167347E-5</v>
      </c>
      <c r="D22" s="90">
        <f>+'[2]Consumer Cost'!D22+'[3]Consumer Cost'!D22+'[4]Consumer Cost'!D22+'[5]Consumer Cost'!D22</f>
        <v>7.7747456035040933E-5</v>
      </c>
      <c r="E22" s="90">
        <f>+'[2]Consumer Cost'!E22+'[3]Consumer Cost'!E22+'[4]Consumer Cost'!E22+'[5]Consumer Cost'!E22</f>
        <v>7.6935951744100679E-5</v>
      </c>
      <c r="F22" s="90">
        <f>+'[2]Consumer Cost'!F22+'[3]Consumer Cost'!F22+'[4]Consumer Cost'!F22+'[5]Consumer Cost'!F22</f>
        <v>7.6136554066162041E-5</v>
      </c>
      <c r="G22" s="90">
        <f>+'[2]Consumer Cost'!G22+'[3]Consumer Cost'!G22+'[4]Consumer Cost'!G22+'[5]Consumer Cost'!G22</f>
        <v>7.5349108678717528E-5</v>
      </c>
      <c r="H22" s="90">
        <f>+'[2]Consumer Cost'!H22+'[3]Consumer Cost'!H22+'[4]Consumer Cost'!H22+'[5]Consumer Cost'!H22</f>
        <v>7.4573462370534389E-5</v>
      </c>
      <c r="I22" s="90">
        <f>+'[2]Consumer Cost'!I22+'[3]Consumer Cost'!I22+'[4]Consumer Cost'!I22+'[5]Consumer Cost'!I22</f>
        <v>7.3809463066865856E-5</v>
      </c>
      <c r="J22" s="90">
        <f>+'[2]Consumer Cost'!J22+'[3]Consumer Cost'!J22+'[4]Consumer Cost'!J22+'[5]Consumer Cost'!J22</f>
        <v>7.3056959853300723E-5</v>
      </c>
      <c r="K22" s="90">
        <f>+'[2]Consumer Cost'!K22+'[3]Consumer Cost'!K22+'[4]Consumer Cost'!K22+'[5]Consumer Cost'!K22</f>
        <v>7.2315802998279782E-5</v>
      </c>
      <c r="L22" s="90">
        <f>+'[2]Consumer Cost'!L22+'[3]Consumer Cost'!L22+'[4]Consumer Cost'!L22+'[5]Consumer Cost'!L22</f>
        <v>7.1585843974304017E-5</v>
      </c>
      <c r="M22" s="90">
        <f>+'[2]Consumer Cost'!M22+'[3]Consumer Cost'!M22+'[4]Consumer Cost'!M22+'[5]Consumer Cost'!M22</f>
        <v>7.0866935477862582E-5</v>
      </c>
      <c r="N22" s="90">
        <f>+'[2]Consumer Cost'!N22+'[3]Consumer Cost'!N22+'[4]Consumer Cost'!N22+'[5]Consumer Cost'!N22</f>
        <v>7.0158931448108058E-5</v>
      </c>
      <c r="O22" s="90">
        <f>+'[2]Consumer Cost'!O22+'[3]Consumer Cost'!O22+'[4]Consumer Cost'!O22+'[5]Consumer Cost'!O22</f>
        <v>6.9461687084305606E-5</v>
      </c>
      <c r="P22" s="90">
        <f>+'[2]Consumer Cost'!P22+'[3]Consumer Cost'!P22+'[4]Consumer Cost'!P22+'[5]Consumer Cost'!P22</f>
        <v>6.8775058862084929E-5</v>
      </c>
      <c r="Q22" s="90">
        <f>+'[2]Consumer Cost'!Q22+'[3]Consumer Cost'!Q22+'[4]Consumer Cost'!Q22+'[5]Consumer Cost'!Q22</f>
        <v>6.8098904548521925E-5</v>
      </c>
      <c r="R22" s="90">
        <f>+'[2]Consumer Cost'!R22+'[3]Consumer Cost'!R22+'[4]Consumer Cost'!R22+'[5]Consumer Cost'!R22</f>
        <v>6.7433083216078427E-5</v>
      </c>
      <c r="S22" s="90">
        <f>+'[2]Consumer Cost'!S22+'[3]Consumer Cost'!S22+'[4]Consumer Cost'!S22+'[5]Consumer Cost'!S22</f>
        <v>6.6777455255428138E-5</v>
      </c>
      <c r="T22" s="90">
        <f>+'[2]Consumer Cost'!T22+'[3]Consumer Cost'!T22+'[4]Consumer Cost'!T22+'[5]Consumer Cost'!T22</f>
        <v>6.6131882387196101E-5</v>
      </c>
      <c r="U22" s="90">
        <f>+'[2]Consumer Cost'!U22+'[3]Consumer Cost'!U22+'[4]Consumer Cost'!U22+'[5]Consumer Cost'!U22</f>
        <v>6.5496227672640693E-5</v>
      </c>
      <c r="V22" s="90">
        <f>+'[2]Consumer Cost'!V22+'[3]Consumer Cost'!V22+'[4]Consumer Cost'!V22+'[5]Consumer Cost'!V22</f>
        <v>6.4870355523305152E-5</v>
      </c>
      <c r="W22" s="90">
        <f>+'[2]Consumer Cost'!W22+'[3]Consumer Cost'!W22+'[4]Consumer Cost'!W22+'[5]Consumer Cost'!W22</f>
        <v>6.4254131709667124E-5</v>
      </c>
    </row>
    <row r="23" spans="1:23" x14ac:dyDescent="0.25">
      <c r="A23" s="3" t="s">
        <v>11</v>
      </c>
      <c r="B23" s="90">
        <f>+'[2]Consumer Cost'!B23+'[3]Consumer Cost'!B23+'[4]Consumer Cost'!B23+'[5]Consumer Cost'!B23</f>
        <v>0</v>
      </c>
      <c r="C23" s="90">
        <f>+'[2]Consumer Cost'!C23+'[3]Consumer Cost'!C23+'[4]Consumer Cost'!C23+'[5]Consumer Cost'!C23</f>
        <v>5.598697887203663</v>
      </c>
      <c r="D23" s="90">
        <f>+'[2]Consumer Cost'!D23+'[3]Consumer Cost'!D23+'[4]Consumer Cost'!D23+'[5]Consumer Cost'!D23</f>
        <v>5.5945437175693025</v>
      </c>
      <c r="E23" s="90">
        <f>+'[2]Consumer Cost'!E23+'[3]Consumer Cost'!E23+'[4]Consumer Cost'!E23+'[5]Consumer Cost'!E23</f>
        <v>5.5904338904220401</v>
      </c>
      <c r="F23" s="90">
        <f>+'[2]Consumer Cost'!F23+'[3]Consumer Cost'!F23+'[4]Consumer Cost'!F23+'[5]Consumer Cost'!F23</f>
        <v>5.5863692225629009</v>
      </c>
      <c r="G23" s="90">
        <f>+'[2]Consumer Cost'!G23+'[3]Consumer Cost'!G23+'[4]Consumer Cost'!G23+'[5]Consumer Cost'!G23</f>
        <v>5.5823505266054703</v>
      </c>
      <c r="H23" s="90">
        <f>+'[2]Consumer Cost'!H23+'[3]Consumer Cost'!H23+'[4]Consumer Cost'!H23+'[5]Consumer Cost'!H23</f>
        <v>5.5783786107516704</v>
      </c>
      <c r="I23" s="90">
        <f>+'[2]Consumer Cost'!I23+'[3]Consumer Cost'!I23+'[4]Consumer Cost'!I23+'[5]Consumer Cost'!I23</f>
        <v>5.5744542785699061</v>
      </c>
      <c r="J23" s="90">
        <f>+'[2]Consumer Cost'!J23+'[3]Consumer Cost'!J23+'[4]Consumer Cost'!J23+'[5]Consumer Cost'!J23</f>
        <v>5.570578328775742</v>
      </c>
      <c r="K23" s="90">
        <f>+'[2]Consumer Cost'!K23+'[3]Consumer Cost'!K23+'[4]Consumer Cost'!K23+'[5]Consumer Cost'!K23</f>
        <v>5.5667515550151467</v>
      </c>
      <c r="L23" s="90">
        <f>+'[2]Consumer Cost'!L23+'[3]Consumer Cost'!L23+'[4]Consumer Cost'!L23+'[5]Consumer Cost'!L23</f>
        <v>5.5629747456504184</v>
      </c>
      <c r="M23" s="90">
        <f>+'[2]Consumer Cost'!M23+'[3]Consumer Cost'!M23+'[4]Consumer Cost'!M23+'[5]Consumer Cost'!M23</f>
        <v>5.5592486835488657</v>
      </c>
      <c r="N23" s="90">
        <f>+'[2]Consumer Cost'!N23+'[3]Consumer Cost'!N23+'[4]Consumer Cost'!N23+'[5]Consumer Cost'!N23</f>
        <v>5.5555741458743046</v>
      </c>
      <c r="O23" s="90">
        <f>+'[2]Consumer Cost'!O23+'[3]Consumer Cost'!O23+'[4]Consumer Cost'!O23+'[5]Consumer Cost'!O23</f>
        <v>5.5519519038814478</v>
      </c>
      <c r="P23" s="90">
        <f>+'[2]Consumer Cost'!P23+'[3]Consumer Cost'!P23+'[4]Consumer Cost'!P23+'[5]Consumer Cost'!P23</f>
        <v>5.5483827227132529</v>
      </c>
      <c r="Q23" s="90">
        <f>+'[2]Consumer Cost'!Q23+'[3]Consumer Cost'!Q23+'[4]Consumer Cost'!Q23+'[5]Consumer Cost'!Q23</f>
        <v>5.5448673612012929</v>
      </c>
      <c r="R23" s="90">
        <f>+'[2]Consumer Cost'!R23+'[3]Consumer Cost'!R23+'[4]Consumer Cost'!R23+'[5]Consumer Cost'!R23</f>
        <v>5.5414065716691567</v>
      </c>
      <c r="S23" s="90">
        <f>+'[2]Consumer Cost'!S23+'[3]Consumer Cost'!S23+'[4]Consumer Cost'!S23+'[5]Consumer Cost'!S23</f>
        <v>5.538001099739013</v>
      </c>
      <c r="T23" s="90">
        <f>+'[2]Consumer Cost'!T23+'[3]Consumer Cost'!T23+'[4]Consumer Cost'!T23+'[5]Consumer Cost'!T23</f>
        <v>5.5346516841412763</v>
      </c>
      <c r="U23" s="90">
        <f>+'[2]Consumer Cost'!U23+'[3]Consumer Cost'!U23+'[4]Consumer Cost'!U23+'[5]Consumer Cost'!U23</f>
        <v>5.5313590565275135</v>
      </c>
      <c r="V23" s="90">
        <f>+'[2]Consumer Cost'!V23+'[3]Consumer Cost'!V23+'[4]Consumer Cost'!V23+'[5]Consumer Cost'!V23</f>
        <v>5.5281239412865331</v>
      </c>
      <c r="W23" s="90">
        <f>+'[2]Consumer Cost'!W23+'[3]Consumer Cost'!W23+'[4]Consumer Cost'!W23+'[5]Consumer Cost'!W23</f>
        <v>5.5249470553637705</v>
      </c>
    </row>
    <row r="24" spans="1:23" x14ac:dyDescent="0.25">
      <c r="A24" s="3" t="s">
        <v>12</v>
      </c>
      <c r="B24" s="90">
        <f>+'[2]Consumer Cost'!B24+'[3]Consumer Cost'!B24+'[4]Consumer Cost'!B24+'[5]Consumer Cost'!B24</f>
        <v>0</v>
      </c>
      <c r="C24" s="90">
        <f>+'[2]Consumer Cost'!C24+'[3]Consumer Cost'!C24+'[4]Consumer Cost'!C24+'[5]Consumer Cost'!C24</f>
        <v>1.7634289755141287E-4</v>
      </c>
      <c r="D24" s="90">
        <f>+'[2]Consumer Cost'!D24+'[3]Consumer Cost'!D24+'[4]Consumer Cost'!D24+'[5]Consumer Cost'!D24</f>
        <v>1.7465393743072325E-4</v>
      </c>
      <c r="E24" s="90">
        <f>+'[2]Consumer Cost'!E24+'[3]Consumer Cost'!E24+'[4]Consumer Cost'!E24+'[5]Consumer Cost'!E24</f>
        <v>1.7297999532519089E-4</v>
      </c>
      <c r="F24" s="90">
        <f>+'[2]Consumer Cost'!F24+'[3]Consumer Cost'!F24+'[4]Consumer Cost'!F24+'[5]Consumer Cost'!F24</f>
        <v>1.7132108248765169E-4</v>
      </c>
      <c r="G24" s="90">
        <f>+'[2]Consumer Cost'!G24+'[3]Consumer Cost'!G24+'[4]Consumer Cost'!G24+'[5]Consumer Cost'!G24</f>
        <v>1.6967720573302038E-4</v>
      </c>
      <c r="H24" s="90">
        <f>+'[2]Consumer Cost'!H24+'[3]Consumer Cost'!H24+'[4]Consumer Cost'!H24+'[5]Consumer Cost'!H24</f>
        <v>1.6804836751524313E-4</v>
      </c>
      <c r="I24" s="90">
        <f>+'[2]Consumer Cost'!I24+'[3]Consumer Cost'!I24+'[4]Consumer Cost'!I24+'[5]Consumer Cost'!I24</f>
        <v>1.6643456600585685E-4</v>
      </c>
      <c r="J24" s="90">
        <f>+'[2]Consumer Cost'!J24+'[3]Consumer Cost'!J24+'[4]Consumer Cost'!J24+'[5]Consumer Cost'!J24</f>
        <v>1.6483579517403719E-4</v>
      </c>
      <c r="K24" s="90">
        <f>+'[2]Consumer Cost'!K24+'[3]Consumer Cost'!K24+'[4]Consumer Cost'!K24+'[5]Consumer Cost'!K24</f>
        <v>1.6325204486801866E-4</v>
      </c>
      <c r="L24" s="90">
        <f>+'[2]Consumer Cost'!L24+'[3]Consumer Cost'!L24+'[4]Consumer Cost'!L24+'[5]Consumer Cost'!L24</f>
        <v>1.6168330089776827E-4</v>
      </c>
      <c r="M24" s="90">
        <f>+'[2]Consumer Cost'!M24+'[3]Consumer Cost'!M24+'[4]Consumer Cost'!M24+'[5]Consumer Cost'!M24</f>
        <v>1.601295451188008E-4</v>
      </c>
      <c r="N24" s="90">
        <f>+'[2]Consumer Cost'!N24+'[3]Consumer Cost'!N24+'[4]Consumer Cost'!N24+'[5]Consumer Cost'!N24</f>
        <v>1.5859075551701913E-4</v>
      </c>
      <c r="O24" s="90">
        <f>+'[2]Consumer Cost'!O24+'[3]Consumer Cost'!O24+'[4]Consumer Cost'!O24+'[5]Consumer Cost'!O24</f>
        <v>1.5706690629447065E-4</v>
      </c>
      <c r="P24" s="90">
        <f>+'[2]Consumer Cost'!P24+'[3]Consumer Cost'!P24+'[4]Consumer Cost'!P24+'[5]Consumer Cost'!P24</f>
        <v>1.5555796795590739E-4</v>
      </c>
      <c r="Q24" s="90">
        <f>+'[2]Consumer Cost'!Q24+'[3]Consumer Cost'!Q24+'[4]Consumer Cost'!Q24+'[5]Consumer Cost'!Q24</f>
        <v>1.5406390739604303E-4</v>
      </c>
      <c r="R24" s="90">
        <f>+'[2]Consumer Cost'!R24+'[3]Consumer Cost'!R24+'[4]Consumer Cost'!R24+'[5]Consumer Cost'!R24</f>
        <v>1.5258468798740258E-4</v>
      </c>
      <c r="S24" s="90">
        <f>+'[2]Consumer Cost'!S24+'[3]Consumer Cost'!S24+'[4]Consumer Cost'!S24+'[5]Consumer Cost'!S24</f>
        <v>1.5112026966865674E-4</v>
      </c>
      <c r="T24" s="90">
        <f>+'[2]Consumer Cost'!T24+'[3]Consumer Cost'!T24+'[4]Consumer Cost'!T24+'[5]Consumer Cost'!T24</f>
        <v>1.4967060903334437E-4</v>
      </c>
      <c r="U24" s="90">
        <f>+'[2]Consumer Cost'!U24+'[3]Consumer Cost'!U24+'[4]Consumer Cost'!U24+'[5]Consumer Cost'!U24</f>
        <v>1.4823565941888078E-4</v>
      </c>
      <c r="V24" s="90">
        <f>+'[2]Consumer Cost'!V24+'[3]Consumer Cost'!V24+'[4]Consumer Cost'!V24+'[5]Consumer Cost'!V24</f>
        <v>1.4681537099575724E-4</v>
      </c>
      <c r="W24" s="90">
        <f>+'[2]Consumer Cost'!W24+'[3]Consumer Cost'!W24+'[4]Consumer Cost'!W24+'[5]Consumer Cost'!W24</f>
        <v>1.4540969085683611E-4</v>
      </c>
    </row>
    <row r="25" spans="1:23" x14ac:dyDescent="0.25">
      <c r="A25" s="3" t="s">
        <v>13</v>
      </c>
      <c r="B25" s="90">
        <f>+'[2]Consumer Cost'!B25+'[3]Consumer Cost'!B25+'[4]Consumer Cost'!B25+'[5]Consumer Cost'!B25</f>
        <v>0</v>
      </c>
      <c r="C25" s="90">
        <f>+'[2]Consumer Cost'!C25+'[3]Consumer Cost'!C25+'[4]Consumer Cost'!C25+'[5]Consumer Cost'!C25</f>
        <v>3.2444140487774131</v>
      </c>
      <c r="D25" s="90">
        <f>+'[2]Consumer Cost'!D25+'[3]Consumer Cost'!D25+'[4]Consumer Cost'!D25+'[5]Consumer Cost'!D25</f>
        <v>3.2579994451177039</v>
      </c>
      <c r="E25" s="90">
        <f>+'[2]Consumer Cost'!E25+'[3]Consumer Cost'!E25+'[4]Consumer Cost'!E25+'[5]Consumer Cost'!E25</f>
        <v>3.2716398717886483</v>
      </c>
      <c r="F25" s="90">
        <f>+'[2]Consumer Cost'!F25+'[3]Consumer Cost'!F25+'[4]Consumer Cost'!F25+'[5]Consumer Cost'!F25</f>
        <v>3.2853339612591452</v>
      </c>
      <c r="G25" s="90">
        <f>+'[2]Consumer Cost'!G25+'[3]Consumer Cost'!G25+'[4]Consumer Cost'!G25+'[5]Consumer Cost'!G25</f>
        <v>3.29908031064019</v>
      </c>
      <c r="H25" s="90">
        <f>+'[2]Consumer Cost'!H25+'[3]Consumer Cost'!H25+'[4]Consumer Cost'!H25+'[5]Consumer Cost'!H25</f>
        <v>3.3128774817490036</v>
      </c>
      <c r="I25" s="90">
        <f>+'[2]Consumer Cost'!I25+'[3]Consumer Cost'!I25+'[4]Consumer Cost'!I25+'[5]Consumer Cost'!I25</f>
        <v>3.3267240011996044</v>
      </c>
      <c r="J25" s="90">
        <f>+'[2]Consumer Cost'!J25+'[3]Consumer Cost'!J25+'[4]Consumer Cost'!J25+'[5]Consumer Cost'!J25</f>
        <v>3.3406183605203128</v>
      </c>
      <c r="K25" s="90">
        <f>+'[2]Consumer Cost'!K25+'[3]Consumer Cost'!K25+'[4]Consumer Cost'!K25+'[5]Consumer Cost'!K25</f>
        <v>3.3545590162986354</v>
      </c>
      <c r="L25" s="90">
        <f>+'[2]Consumer Cost'!L25+'[3]Consumer Cost'!L25+'[4]Consumer Cost'!L25+'[5]Consumer Cost'!L25</f>
        <v>3.3685443903539221</v>
      </c>
      <c r="M25" s="90">
        <f>+'[2]Consumer Cost'!M25+'[3]Consumer Cost'!M25+'[4]Consumer Cost'!M25+'[5]Consumer Cost'!M25</f>
        <v>3.3825728699382145</v>
      </c>
      <c r="N25" s="90">
        <f>+'[2]Consumer Cost'!N25+'[3]Consumer Cost'!N25+'[4]Consumer Cost'!N25+'[5]Consumer Cost'!N25</f>
        <v>3.3966428079656161</v>
      </c>
      <c r="O25" s="90">
        <f>+'[2]Consumer Cost'!O25+'[3]Consumer Cost'!O25+'[4]Consumer Cost'!O25+'[5]Consumer Cost'!O25</f>
        <v>3.4107525232705358</v>
      </c>
      <c r="P25" s="90">
        <f>+'[2]Consumer Cost'!P25+'[3]Consumer Cost'!P25+'[4]Consumer Cost'!P25+'[5]Consumer Cost'!P25</f>
        <v>3.4249003008950618</v>
      </c>
      <c r="Q25" s="90">
        <f>+'[2]Consumer Cost'!Q25+'[3]Consumer Cost'!Q25+'[4]Consumer Cost'!Q25+'[5]Consumer Cost'!Q25</f>
        <v>3.4390843924057677</v>
      </c>
      <c r="R25" s="90">
        <f>+'[2]Consumer Cost'!R25+'[3]Consumer Cost'!R25+'[4]Consumer Cost'!R25+'[5]Consumer Cost'!R25</f>
        <v>3.4533030162401337</v>
      </c>
      <c r="S25" s="90">
        <f>+'[2]Consumer Cost'!S25+'[3]Consumer Cost'!S25+'[4]Consumer Cost'!S25+'[5]Consumer Cost'!S25</f>
        <v>3.4675543580827957</v>
      </c>
      <c r="T25" s="90">
        <f>+'[2]Consumer Cost'!T25+'[3]Consumer Cost'!T25+'[4]Consumer Cost'!T25+'[5]Consumer Cost'!T25</f>
        <v>3.4818365712717476</v>
      </c>
      <c r="U25" s="90">
        <f>+'[2]Consumer Cost'!U25+'[3]Consumer Cost'!U25+'[4]Consumer Cost'!U25+'[5]Consumer Cost'!U25</f>
        <v>3.4961477772346297</v>
      </c>
      <c r="V25" s="90">
        <f>+'[2]Consumer Cost'!V25+'[3]Consumer Cost'!V25+'[4]Consumer Cost'!V25+'[5]Consumer Cost'!V25</f>
        <v>3.5104860659551482</v>
      </c>
      <c r="W25" s="90">
        <f>+'[2]Consumer Cost'!W25+'[3]Consumer Cost'!W25+'[4]Consumer Cost'!W25+'[5]Consumer Cost'!W25</f>
        <v>3.5248494964696624</v>
      </c>
    </row>
    <row r="26" spans="1:23" x14ac:dyDescent="0.25">
      <c r="A26" s="3" t="s">
        <v>14</v>
      </c>
      <c r="B26" s="90">
        <f>+'[2]Consumer Cost'!B26+'[3]Consumer Cost'!B26+'[4]Consumer Cost'!B26+'[5]Consumer Cost'!B26</f>
        <v>0</v>
      </c>
      <c r="C26" s="90">
        <f>+'[2]Consumer Cost'!C26+'[3]Consumer Cost'!C26+'[4]Consumer Cost'!C26+'[5]Consumer Cost'!C26</f>
        <v>4.7011904655600496</v>
      </c>
      <c r="D26" s="90">
        <f>+'[2]Consumer Cost'!D26+'[3]Consumer Cost'!D26+'[4]Consumer Cost'!D26+'[5]Consumer Cost'!D26</f>
        <v>4.6984975381459613</v>
      </c>
      <c r="E26" s="90">
        <f>+'[2]Consumer Cost'!E26+'[3]Consumer Cost'!E26+'[4]Consumer Cost'!E26+'[5]Consumer Cost'!E26</f>
        <v>4.6957072031631171</v>
      </c>
      <c r="F26" s="90">
        <f>+'[2]Consumer Cost'!F26+'[3]Consumer Cost'!F26+'[4]Consumer Cost'!F26+'[5]Consumer Cost'!F26</f>
        <v>4.6928191701557624</v>
      </c>
      <c r="G26" s="90">
        <f>+'[2]Consumer Cost'!G26+'[3]Consumer Cost'!G26+'[4]Consumer Cost'!G26+'[5]Consumer Cost'!G26</f>
        <v>4.6898331768873085</v>
      </c>
      <c r="H26" s="90">
        <f>+'[2]Consumer Cost'!H26+'[3]Consumer Cost'!H26+'[4]Consumer Cost'!H26+'[5]Consumer Cost'!H26</f>
        <v>4.6867489896161931</v>
      </c>
      <c r="I26" s="90">
        <f>+'[2]Consumer Cost'!I26+'[3]Consumer Cost'!I26+'[4]Consumer Cost'!I26+'[5]Consumer Cost'!I26</f>
        <v>4.6835664033516951</v>
      </c>
      <c r="J26" s="90">
        <f>+'[2]Consumer Cost'!J26+'[3]Consumer Cost'!J26+'[4]Consumer Cost'!J26+'[5]Consumer Cost'!J26</f>
        <v>4.6802852420892016</v>
      </c>
      <c r="K26" s="90">
        <f>+'[2]Consumer Cost'!K26+'[3]Consumer Cost'!K26+'[4]Consumer Cost'!K26+'[5]Consumer Cost'!K26</f>
        <v>4.6769053590245937</v>
      </c>
      <c r="L26" s="90">
        <f>+'[2]Consumer Cost'!L26+'[3]Consumer Cost'!L26+'[4]Consumer Cost'!L26+'[5]Consumer Cost'!L26</f>
        <v>4.6734266367473065</v>
      </c>
      <c r="M26" s="90">
        <f>+'[2]Consumer Cost'!M26+'[3]Consumer Cost'!M26+'[4]Consumer Cost'!M26+'[5]Consumer Cost'!M26</f>
        <v>4.6698489874117719</v>
      </c>
      <c r="N26" s="90">
        <f>+'[2]Consumer Cost'!N26+'[3]Consumer Cost'!N26+'[4]Consumer Cost'!N26+'[5]Consumer Cost'!N26</f>
        <v>4.6661723528868393</v>
      </c>
      <c r="O26" s="90">
        <f>+'[2]Consumer Cost'!O26+'[3]Consumer Cost'!O26+'[4]Consumer Cost'!O26+'[5]Consumer Cost'!O26</f>
        <v>4.6623967048829531</v>
      </c>
      <c r="P26" s="90">
        <f>+'[2]Consumer Cost'!P26+'[3]Consumer Cost'!P26+'[4]Consumer Cost'!P26+'[5]Consumer Cost'!P26</f>
        <v>4.6585220450567624</v>
      </c>
      <c r="Q26" s="90">
        <f>+'[2]Consumer Cost'!Q26+'[3]Consumer Cost'!Q26+'[4]Consumer Cost'!Q26+'[5]Consumer Cost'!Q26</f>
        <v>4.6545484050929193</v>
      </c>
      <c r="R26" s="90">
        <f>+'[2]Consumer Cost'!R26+'[3]Consumer Cost'!R26+'[4]Consumer Cost'!R26+'[5]Consumer Cost'!R26</f>
        <v>4.6504758467628919</v>
      </c>
      <c r="S26" s="90">
        <f>+'[2]Consumer Cost'!S26+'[3]Consumer Cost'!S26+'[4]Consumer Cost'!S26+'[5]Consumer Cost'!S26</f>
        <v>4.6463044619605727</v>
      </c>
      <c r="T26" s="90">
        <f>+'[2]Consumer Cost'!T26+'[3]Consumer Cost'!T26+'[4]Consumer Cost'!T26+'[5]Consumer Cost'!T26</f>
        <v>4.6420343727145221</v>
      </c>
      <c r="U26" s="90">
        <f>+'[2]Consumer Cost'!U26+'[3]Consumer Cost'!U26+'[4]Consumer Cost'!U26+'[5]Consumer Cost'!U26</f>
        <v>4.6376657311767673</v>
      </c>
      <c r="V26" s="90">
        <f>+'[2]Consumer Cost'!V26+'[3]Consumer Cost'!V26+'[4]Consumer Cost'!V26+'[5]Consumer Cost'!V26</f>
        <v>4.6331987195880364</v>
      </c>
      <c r="W26" s="90">
        <f>+'[2]Consumer Cost'!W26+'[3]Consumer Cost'!W26+'[4]Consumer Cost'!W26+'[5]Consumer Cost'!W26</f>
        <v>4.6286335502193623</v>
      </c>
    </row>
    <row r="27" spans="1:23" x14ac:dyDescent="0.25">
      <c r="A27" s="4"/>
    </row>
    <row r="28" spans="1:23" x14ac:dyDescent="0.25">
      <c r="A28" s="4" t="s">
        <v>89</v>
      </c>
    </row>
    <row r="29" spans="1:23" x14ac:dyDescent="0.25">
      <c r="A29" s="5" t="s">
        <v>0</v>
      </c>
      <c r="B29" s="3">
        <v>2014</v>
      </c>
      <c r="C29" s="3">
        <v>2015</v>
      </c>
      <c r="D29" s="3">
        <v>2016</v>
      </c>
      <c r="E29" s="3">
        <v>2017</v>
      </c>
      <c r="F29" s="3">
        <v>2018</v>
      </c>
      <c r="G29" s="3">
        <v>2019</v>
      </c>
      <c r="H29" s="3">
        <v>2020</v>
      </c>
      <c r="I29" s="3">
        <v>2021</v>
      </c>
      <c r="J29" s="3">
        <v>2022</v>
      </c>
      <c r="K29" s="3">
        <v>2023</v>
      </c>
      <c r="L29" s="3">
        <v>2024</v>
      </c>
      <c r="M29" s="3">
        <v>2025</v>
      </c>
      <c r="N29" s="3">
        <v>2026</v>
      </c>
      <c r="O29" s="3">
        <v>2027</v>
      </c>
      <c r="P29" s="3">
        <v>2028</v>
      </c>
      <c r="Q29" s="3">
        <v>2029</v>
      </c>
      <c r="R29" s="3">
        <v>2030</v>
      </c>
      <c r="S29" s="3">
        <v>2031</v>
      </c>
      <c r="T29" s="3">
        <v>2032</v>
      </c>
      <c r="U29" s="3">
        <v>2033</v>
      </c>
      <c r="V29" s="3">
        <v>2034</v>
      </c>
      <c r="W29" s="3">
        <v>2035</v>
      </c>
    </row>
    <row r="30" spans="1:23" ht="16.5" thickBot="1" x14ac:dyDescent="0.3">
      <c r="A30" s="25" t="s">
        <v>31</v>
      </c>
      <c r="B30" s="93">
        <f t="shared" ref="B30:W30" si="2">SUM(B31:B35)</f>
        <v>0.39513002648413426</v>
      </c>
      <c r="C30" s="93">
        <f t="shared" si="2"/>
        <v>0.49964252728829572</v>
      </c>
      <c r="D30" s="93">
        <f t="shared" si="2"/>
        <v>0.59692054863251376</v>
      </c>
      <c r="E30" s="93">
        <f t="shared" si="2"/>
        <v>0.68748152854367162</v>
      </c>
      <c r="F30" s="93">
        <f t="shared" si="2"/>
        <v>0.77180592037795692</v>
      </c>
      <c r="G30" s="93">
        <f t="shared" si="2"/>
        <v>0.85033983404266245</v>
      </c>
      <c r="H30" s="93">
        <f t="shared" si="2"/>
        <v>0.92349748856119285</v>
      </c>
      <c r="I30" s="93">
        <f t="shared" si="2"/>
        <v>0.99166348945716809</v>
      </c>
      <c r="J30" s="93">
        <f t="shared" si="2"/>
        <v>1.0551949434709651</v>
      </c>
      <c r="K30" s="93">
        <f t="shared" si="2"/>
        <v>1.1144234222282241</v>
      </c>
      <c r="L30" s="93">
        <f t="shared" si="2"/>
        <v>1.1696567856498958</v>
      </c>
      <c r="M30" s="93">
        <f t="shared" si="2"/>
        <v>1.2211808751227236</v>
      </c>
      <c r="N30" s="93">
        <f t="shared" si="2"/>
        <v>1.2692610857334223</v>
      </c>
      <c r="O30" s="93">
        <f t="shared" si="2"/>
        <v>1.3141438262053089</v>
      </c>
      <c r="P30" s="93">
        <f t="shared" si="2"/>
        <v>1.3560578745590821</v>
      </c>
      <c r="Q30" s="93">
        <f t="shared" si="2"/>
        <v>1.3952156369464774</v>
      </c>
      <c r="R30" s="93">
        <f t="shared" si="2"/>
        <v>1.4318143165734796</v>
      </c>
      <c r="S30" s="93">
        <f t="shared" si="2"/>
        <v>1.4660369991357189</v>
      </c>
      <c r="T30" s="93">
        <f t="shared" si="2"/>
        <v>1.49805366072993</v>
      </c>
      <c r="U30" s="93">
        <f t="shared" si="2"/>
        <v>1.5280221037793569</v>
      </c>
      <c r="V30" s="93">
        <f t="shared" si="2"/>
        <v>1.5560888261154293</v>
      </c>
      <c r="W30" s="93">
        <f t="shared" si="2"/>
        <v>1.5823898279907196</v>
      </c>
    </row>
    <row r="31" spans="1:23" ht="16.5" thickTop="1" x14ac:dyDescent="0.25">
      <c r="A31" s="3" t="s">
        <v>8</v>
      </c>
      <c r="B31" s="90">
        <f>+'[2]Consumer Cost'!B31+'[3]Consumer Cost'!B31+'[4]Consumer Cost'!B31+'[5]Consumer Cost'!B31</f>
        <v>0.39513002648413426</v>
      </c>
      <c r="C31" s="90">
        <f>+'[2]Consumer Cost'!C31+'[3]Consumer Cost'!C31+'[4]Consumer Cost'!C31+'[5]Consumer Cost'!C31</f>
        <v>0.366907015404486</v>
      </c>
      <c r="D31" s="90">
        <f>+'[2]Consumer Cost'!D31+'[3]Consumer Cost'!D31+'[4]Consumer Cost'!D31+'[5]Consumer Cost'!D31</f>
        <v>0.34069992779295544</v>
      </c>
      <c r="E31" s="90">
        <f>+'[2]Consumer Cost'!E31+'[3]Consumer Cost'!E31+'[4]Consumer Cost'!E31+'[5]Consumer Cost'!E31</f>
        <v>0.31636476920385037</v>
      </c>
      <c r="F31" s="90">
        <f>+'[2]Consumer Cost'!F31+'[3]Consumer Cost'!F31+'[4]Consumer Cost'!F31+'[5]Consumer Cost'!F31</f>
        <v>0.29376783050791588</v>
      </c>
      <c r="G31" s="90">
        <f>+'[2]Consumer Cost'!G31+'[3]Consumer Cost'!G31+'[4]Consumer Cost'!G31+'[5]Consumer Cost'!G31</f>
        <v>0.27278495322688223</v>
      </c>
      <c r="H31" s="90">
        <f>+'[2]Consumer Cost'!H31+'[3]Consumer Cost'!H31+'[4]Consumer Cost'!H31+'[5]Consumer Cost'!H31</f>
        <v>0.25330084734411723</v>
      </c>
      <c r="I31" s="90">
        <f>+'[2]Consumer Cost'!I31+'[3]Consumer Cost'!I31+'[4]Consumer Cost'!I31+'[5]Consumer Cost'!I31</f>
        <v>0.23520845784308816</v>
      </c>
      <c r="J31" s="90">
        <f>+'[2]Consumer Cost'!J31+'[3]Consumer Cost'!J31+'[4]Consumer Cost'!J31+'[5]Consumer Cost'!J31</f>
        <v>0.21840837649307776</v>
      </c>
      <c r="K31" s="90">
        <f>+'[2]Consumer Cost'!K31+'[3]Consumer Cost'!K31+'[4]Consumer Cost'!K31+'[5]Consumer Cost'!K31</f>
        <v>0.20280829565020558</v>
      </c>
      <c r="L31" s="90">
        <f>+'[2]Consumer Cost'!L31+'[3]Consumer Cost'!L31+'[4]Consumer Cost'!L31+'[5]Consumer Cost'!L31</f>
        <v>0.1883225010726628</v>
      </c>
      <c r="M31" s="90">
        <f>+'[2]Consumer Cost'!M31+'[3]Consumer Cost'!M31+'[4]Consumer Cost'!M31+'[5]Consumer Cost'!M31</f>
        <v>0.17487140096342987</v>
      </c>
      <c r="N31" s="90">
        <f>+'[2]Consumer Cost'!N31+'[3]Consumer Cost'!N31+'[4]Consumer Cost'!N31+'[5]Consumer Cost'!N31</f>
        <v>0.16238108865280063</v>
      </c>
      <c r="O31" s="90">
        <f>+'[2]Consumer Cost'!O31+'[3]Consumer Cost'!O31+'[4]Consumer Cost'!O31+'[5]Consumer Cost'!O31</f>
        <v>0.15078293651786898</v>
      </c>
      <c r="P31" s="90">
        <f>+'[2]Consumer Cost'!P31+'[3]Consumer Cost'!P31+'[4]Consumer Cost'!P31+'[5]Consumer Cost'!P31</f>
        <v>0.14001321890776641</v>
      </c>
      <c r="Q31" s="90">
        <f>+'[2]Consumer Cost'!Q31+'[3]Consumer Cost'!Q31+'[4]Consumer Cost'!Q31+'[5]Consumer Cost'!Q31</f>
        <v>0.13001276200281159</v>
      </c>
      <c r="R31" s="90">
        <f>+'[2]Consumer Cost'!R31+'[3]Consumer Cost'!R31+'[4]Consumer Cost'!R31+'[5]Consumer Cost'!R31</f>
        <v>0.12072661868372053</v>
      </c>
      <c r="S31" s="90">
        <f>+'[2]Consumer Cost'!S31+'[3]Consumer Cost'!S31+'[4]Consumer Cost'!S31+'[5]Consumer Cost'!S31</f>
        <v>0.11210376662444475</v>
      </c>
      <c r="T31" s="90">
        <f>+'[2]Consumer Cost'!T31+'[3]Consumer Cost'!T31+'[4]Consumer Cost'!T31+'[5]Consumer Cost'!T31</f>
        <v>0.10409682794980693</v>
      </c>
      <c r="U31" s="90">
        <f>+'[2]Consumer Cost'!U31+'[3]Consumer Cost'!U31+'[4]Consumer Cost'!U31+'[5]Consumer Cost'!U31</f>
        <v>9.6661808917591033E-2</v>
      </c>
      <c r="V31" s="90">
        <f>+'[2]Consumer Cost'!V31+'[3]Consumer Cost'!V31+'[4]Consumer Cost'!V31+'[5]Consumer Cost'!V31</f>
        <v>8.9757858194769113E-2</v>
      </c>
      <c r="W31" s="90">
        <f>+'[2]Consumer Cost'!W31+'[3]Consumer Cost'!W31+'[4]Consumer Cost'!W31+'[5]Consumer Cost'!W31</f>
        <v>8.3347042399711802E-2</v>
      </c>
    </row>
    <row r="32" spans="1:23" x14ac:dyDescent="0.25">
      <c r="A32" s="3" t="s">
        <v>11</v>
      </c>
      <c r="B32" s="90">
        <f>+'[2]Consumer Cost'!B32+'[3]Consumer Cost'!B32+'[4]Consumer Cost'!B32+'[5]Consumer Cost'!B32</f>
        <v>0</v>
      </c>
      <c r="C32" s="90">
        <f>+'[2]Consumer Cost'!C32+'[3]Consumer Cost'!C32+'[4]Consumer Cost'!C32+'[5]Consumer Cost'!C32</f>
        <v>3.3721830850035939E-2</v>
      </c>
      <c r="D32" s="90">
        <f>+'[2]Consumer Cost'!D32+'[3]Consumer Cost'!D32+'[4]Consumer Cost'!D32+'[5]Consumer Cost'!D32</f>
        <v>6.5009938284681379E-2</v>
      </c>
      <c r="E32" s="90">
        <f>+'[2]Consumer Cost'!E32+'[3]Consumer Cost'!E32+'[4]Consumer Cost'!E32+'[5]Consumer Cost'!E32</f>
        <v>9.4038426772467806E-2</v>
      </c>
      <c r="F32" s="90">
        <f>+'[2]Consumer Cost'!F32+'[3]Consumer Cost'!F32+'[4]Consumer Cost'!F32+'[5]Consumer Cost'!F32</f>
        <v>0.1209689696681801</v>
      </c>
      <c r="G32" s="90">
        <f>+'[2]Consumer Cost'!G32+'[3]Consumer Cost'!G32+'[4]Consumer Cost'!G32+'[5]Consumer Cost'!G32</f>
        <v>0.14595169712433126</v>
      </c>
      <c r="H32" s="90">
        <f>+'[2]Consumer Cost'!H32+'[3]Consumer Cost'!H32+'[4]Consumer Cost'!H32+'[5]Consumer Cost'!H32</f>
        <v>0.16912602057903817</v>
      </c>
      <c r="I32" s="90">
        <f>+'[2]Consumer Cost'!I32+'[3]Consumer Cost'!I32+'[4]Consumer Cost'!I32+'[5]Consumer Cost'!I32</f>
        <v>0.19062139835057007</v>
      </c>
      <c r="J32" s="90">
        <f>+'[2]Consumer Cost'!J32+'[3]Consumer Cost'!J32+'[4]Consumer Cost'!J32+'[5]Consumer Cost'!J32</f>
        <v>0.2105580465452512</v>
      </c>
      <c r="K32" s="90">
        <f>+'[2]Consumer Cost'!K32+'[3]Consumer Cost'!K32+'[4]Consumer Cost'!K32+'[5]Consumer Cost'!K32</f>
        <v>0.22904759918492179</v>
      </c>
      <c r="L32" s="90">
        <f>+'[2]Consumer Cost'!L32+'[3]Consumer Cost'!L32+'[4]Consumer Cost'!L32+'[5]Consumer Cost'!L32</f>
        <v>0.24619372118114835</v>
      </c>
      <c r="M32" s="90">
        <f>+'[2]Consumer Cost'!M32+'[3]Consumer Cost'!M32+'[4]Consumer Cost'!M32+'[5]Consumer Cost'!M32</f>
        <v>0.26209267752428883</v>
      </c>
      <c r="N32" s="90">
        <f>+'[2]Consumer Cost'!N32+'[3]Consumer Cost'!N32+'[4]Consumer Cost'!N32+'[5]Consumer Cost'!N32</f>
        <v>0.2768338618149403</v>
      </c>
      <c r="O32" s="90">
        <f>+'[2]Consumer Cost'!O32+'[3]Consumer Cost'!O32+'[4]Consumer Cost'!O32+'[5]Consumer Cost'!O32</f>
        <v>0.29050028704190162</v>
      </c>
      <c r="P32" s="90">
        <f>+'[2]Consumer Cost'!P32+'[3]Consumer Cost'!P32+'[4]Consumer Cost'!P32+'[5]Consumer Cost'!P32</f>
        <v>0.30316904130334732</v>
      </c>
      <c r="Q32" s="90">
        <f>+'[2]Consumer Cost'!Q32+'[3]Consumer Cost'!Q32+'[4]Consumer Cost'!Q32+'[5]Consumer Cost'!Q32</f>
        <v>0.31491171097528614</v>
      </c>
      <c r="R32" s="90">
        <f>+'[2]Consumer Cost'!R32+'[3]Consumer Cost'!R32+'[4]Consumer Cost'!R32+'[5]Consumer Cost'!R32</f>
        <v>0.32579477365251697</v>
      </c>
      <c r="S32" s="90">
        <f>+'[2]Consumer Cost'!S32+'[3]Consumer Cost'!S32+'[4]Consumer Cost'!S32+'[5]Consumer Cost'!S32</f>
        <v>0.33587996302120893</v>
      </c>
      <c r="T32" s="90">
        <f>+'[2]Consumer Cost'!T32+'[3]Consumer Cost'!T32+'[4]Consumer Cost'!T32+'[5]Consumer Cost'!T32</f>
        <v>0.34522460766800767</v>
      </c>
      <c r="U32" s="90">
        <f>+'[2]Consumer Cost'!U32+'[3]Consumer Cost'!U32+'[4]Consumer Cost'!U32+'[5]Consumer Cost'!U32</f>
        <v>0.35388194568736414</v>
      </c>
      <c r="V32" s="90">
        <f>+'[2]Consumer Cost'!V32+'[3]Consumer Cost'!V32+'[4]Consumer Cost'!V32+'[5]Consumer Cost'!V32</f>
        <v>0.3619014168158039</v>
      </c>
      <c r="W32" s="90">
        <f>+'[2]Consumer Cost'!W32+'[3]Consumer Cost'!W32+'[4]Consumer Cost'!W32+'[5]Consumer Cost'!W32</f>
        <v>0.36932893369837505</v>
      </c>
    </row>
    <row r="33" spans="1:23" x14ac:dyDescent="0.25">
      <c r="A33" s="22" t="s">
        <v>12</v>
      </c>
      <c r="B33" s="90">
        <f>+'[2]Consumer Cost'!B33+'[3]Consumer Cost'!B33+'[4]Consumer Cost'!B33+'[5]Consumer Cost'!B33</f>
        <v>0</v>
      </c>
      <c r="C33" s="90">
        <f>+'[2]Consumer Cost'!C33+'[3]Consumer Cost'!C33+'[4]Consumer Cost'!C33+'[5]Consumer Cost'!C33</f>
        <v>3.1595650363914059E-6</v>
      </c>
      <c r="D33" s="90">
        <f>+'[2]Consumer Cost'!D33+'[3]Consumer Cost'!D33+'[4]Consumer Cost'!D33+'[5]Consumer Cost'!D33</f>
        <v>6.0631854763962522E-6</v>
      </c>
      <c r="E33" s="90">
        <f>+'[2]Consumer Cost'!E33+'[3]Consumer Cost'!E33+'[4]Consumer Cost'!E33+'[5]Consumer Cost'!E33</f>
        <v>8.7294121571756481E-6</v>
      </c>
      <c r="F33" s="90">
        <f>+'[2]Consumer Cost'!F33+'[3]Consumer Cost'!F33+'[4]Consumer Cost'!F33+'[5]Consumer Cost'!F33</f>
        <v>1.1175471057712423E-5</v>
      </c>
      <c r="G33" s="90">
        <f>+'[2]Consumer Cost'!G33+'[3]Consumer Cost'!G33+'[4]Consumer Cost'!G33+'[5]Consumer Cost'!G33</f>
        <v>1.3417357852023151E-5</v>
      </c>
      <c r="H33" s="90">
        <f>+'[2]Consumer Cost'!H33+'[3]Consumer Cost'!H33+'[4]Consumer Cost'!H33+'[5]Consumer Cost'!H33</f>
        <v>1.5469925709948143E-5</v>
      </c>
      <c r="I33" s="90">
        <f>+'[2]Consumer Cost'!I33+'[3]Consumer Cost'!I33+'[4]Consumer Cost'!I33+'[5]Consumer Cost'!I33</f>
        <v>1.7346966827863936E-5</v>
      </c>
      <c r="J33" s="90">
        <f>+'[2]Consumer Cost'!J33+'[3]Consumer Cost'!J33+'[4]Consumer Cost'!J33+'[5]Consumer Cost'!J33</f>
        <v>1.9061288137207771E-5</v>
      </c>
      <c r="K33" s="90">
        <f>+'[2]Consumer Cost'!K33+'[3]Consumer Cost'!K33+'[4]Consumer Cost'!K33+'[5]Consumer Cost'!K33</f>
        <v>2.0624781606709033E-5</v>
      </c>
      <c r="L33" s="90">
        <f>+'[2]Consumer Cost'!L33+'[3]Consumer Cost'!L33+'[4]Consumer Cost'!L33+'[5]Consumer Cost'!L33</f>
        <v>2.2048489524514155E-5</v>
      </c>
      <c r="M33" s="90">
        <f>+'[2]Consumer Cost'!M33+'[3]Consumer Cost'!M33+'[4]Consumer Cost'!M33+'[5]Consumer Cost'!M33</f>
        <v>2.3342665118804171E-5</v>
      </c>
      <c r="N33" s="90">
        <f>+'[2]Consumer Cost'!N33+'[3]Consumer Cost'!N33+'[4]Consumer Cost'!N33+'[5]Consumer Cost'!N33</f>
        <v>2.4516828849888392E-5</v>
      </c>
      <c r="O33" s="90">
        <f>+'[2]Consumer Cost'!O33+'[3]Consumer Cost'!O33+'[4]Consumer Cost'!O33+'[5]Consumer Cost'!O33</f>
        <v>2.5579820682970678E-5</v>
      </c>
      <c r="P33" s="90">
        <f>+'[2]Consumer Cost'!P33+'[3]Consumer Cost'!P33+'[4]Consumer Cost'!P33+'[5]Consumer Cost'!P33</f>
        <v>2.6539848628697629E-5</v>
      </c>
      <c r="Q33" s="90">
        <f>+'[2]Consumer Cost'!Q33+'[3]Consumer Cost'!Q33+'[4]Consumer Cost'!Q33+'[5]Consumer Cost'!Q33</f>
        <v>2.740453381808818E-5</v>
      </c>
      <c r="R33" s="90">
        <f>+'[2]Consumer Cost'!R33+'[3]Consumer Cost'!R33+'[4]Consumer Cost'!R33+'[5]Consumer Cost'!R33</f>
        <v>2.8180952359399334E-5</v>
      </c>
      <c r="S33" s="90">
        <f>+'[2]Consumer Cost'!S33+'[3]Consumer Cost'!S33+'[4]Consumer Cost'!S33+'[5]Consumer Cost'!S33</f>
        <v>2.8875674206798518E-5</v>
      </c>
      <c r="T33" s="90">
        <f>+'[2]Consumer Cost'!T33+'[3]Consumer Cost'!T33+'[4]Consumer Cost'!T33+'[5]Consumer Cost'!T33</f>
        <v>2.9494799254291849E-5</v>
      </c>
      <c r="U33" s="90">
        <f>+'[2]Consumer Cost'!U33+'[3]Consumer Cost'!U33+'[4]Consumer Cost'!U33+'[5]Consumer Cost'!U33</f>
        <v>3.0043990853109438E-5</v>
      </c>
      <c r="V33" s="90">
        <f>+'[2]Consumer Cost'!V33+'[3]Consumer Cost'!V33+'[4]Consumer Cost'!V33+'[5]Consumer Cost'!V33</f>
        <v>3.0528506936589911E-5</v>
      </c>
      <c r="W33" s="90">
        <f>+'[2]Consumer Cost'!W33+'[3]Consumer Cost'!W33+'[4]Consumer Cost'!W33+'[5]Consumer Cost'!W33</f>
        <v>3.095322892345887E-5</v>
      </c>
    </row>
    <row r="34" spans="1:23" x14ac:dyDescent="0.25">
      <c r="A34" s="21" t="s">
        <v>13</v>
      </c>
      <c r="B34" s="90">
        <f>+'[2]Consumer Cost'!B34+'[3]Consumer Cost'!B34+'[4]Consumer Cost'!B34+'[5]Consumer Cost'!B34</f>
        <v>0</v>
      </c>
      <c r="C34" s="90">
        <f>+'[2]Consumer Cost'!C34+'[3]Consumer Cost'!C34+'[4]Consumer Cost'!C34+'[5]Consumer Cost'!C34</f>
        <v>6.5643395794296969E-2</v>
      </c>
      <c r="D34" s="90">
        <f>+'[2]Consumer Cost'!D34+'[3]Consumer Cost'!D34+'[4]Consumer Cost'!D34+'[5]Consumer Cost'!D34</f>
        <v>0.12687284743666236</v>
      </c>
      <c r="E34" s="90">
        <f>+'[2]Consumer Cost'!E34+'[3]Consumer Cost'!E34+'[4]Consumer Cost'!E34+'[5]Consumer Cost'!E34</f>
        <v>0.18400475006677419</v>
      </c>
      <c r="F34" s="90">
        <f>+'[2]Consumer Cost'!F34+'[3]Consumer Cost'!F34+'[4]Consumer Cost'!F34+'[5]Consumer Cost'!F34</f>
        <v>0.23733287150257093</v>
      </c>
      <c r="G34" s="90">
        <f>+'[2]Consumer Cost'!G34+'[3]Consumer Cost'!G34+'[4]Consumer Cost'!G34+'[5]Consumer Cost'!G34</f>
        <v>0.28712996776213118</v>
      </c>
      <c r="H34" s="90">
        <f>+'[2]Consumer Cost'!H34+'[3]Consumer Cost'!H34+'[4]Consumer Cost'!H34+'[5]Consumer Cost'!H34</f>
        <v>0.33364928319243126</v>
      </c>
      <c r="I34" s="90">
        <f>+'[2]Consumer Cost'!I34+'[3]Consumer Cost'!I34+'[4]Consumer Cost'!I34+'[5]Consumer Cost'!I34</f>
        <v>0.37712594344788036</v>
      </c>
      <c r="J34" s="90">
        <f>+'[2]Consumer Cost'!J34+'[3]Consumer Cost'!J34+'[4]Consumer Cost'!J34+'[5]Consumer Cost'!J34</f>
        <v>0.41777824897276722</v>
      </c>
      <c r="K34" s="90">
        <f>+'[2]Consumer Cost'!K34+'[3]Consumer Cost'!K34+'[4]Consumer Cost'!K34+'[5]Consumer Cost'!K34</f>
        <v>0.45580887609503451</v>
      </c>
      <c r="L34" s="90">
        <f>+'[2]Consumer Cost'!L34+'[3]Consumer Cost'!L34+'[4]Consumer Cost'!L34+'[5]Consumer Cost'!L34</f>
        <v>0.4914059923311338</v>
      </c>
      <c r="M34" s="90">
        <f>+'[2]Consumer Cost'!M34+'[3]Consumer Cost'!M34+'[4]Consumer Cost'!M34+'[5]Consumer Cost'!M34</f>
        <v>0.52474429203031248</v>
      </c>
      <c r="N34" s="90">
        <f>+'[2]Consumer Cost'!N34+'[3]Consumer Cost'!N34+'[4]Consumer Cost'!N34+'[5]Consumer Cost'!N34</f>
        <v>0.55598595804894857</v>
      </c>
      <c r="O34" s="90">
        <f>+'[2]Consumer Cost'!O34+'[3]Consumer Cost'!O34+'[4]Consumer Cost'!O34+'[5]Consumer Cost'!O34</f>
        <v>0.5852815547390875</v>
      </c>
      <c r="P34" s="90">
        <f>+'[2]Consumer Cost'!P34+'[3]Consumer Cost'!P34+'[4]Consumer Cost'!P34+'[5]Consumer Cost'!P34</f>
        <v>0.61277085715789714</v>
      </c>
      <c r="Q34" s="90">
        <f>+'[2]Consumer Cost'!Q34+'[3]Consumer Cost'!Q34+'[4]Consumer Cost'!Q34+'[5]Consumer Cost'!Q34</f>
        <v>0.63858362105428634</v>
      </c>
      <c r="R34" s="90">
        <f>+'[2]Consumer Cost'!R34+'[3]Consumer Cost'!R34+'[4]Consumer Cost'!R34+'[5]Consumer Cost'!R34</f>
        <v>0.66284029786348819</v>
      </c>
      <c r="S34" s="90">
        <f>+'[2]Consumer Cost'!S34+'[3]Consumer Cost'!S34+'[4]Consumer Cost'!S34+'[5]Consumer Cost'!S34</f>
        <v>0.68565269863821388</v>
      </c>
      <c r="T34" s="90">
        <f>+'[2]Consumer Cost'!T34+'[3]Consumer Cost'!T34+'[4]Consumer Cost'!T34+'[5]Consumer Cost'!T34</f>
        <v>0.70712461056437159</v>
      </c>
      <c r="U34" s="90">
        <f>+'[2]Consumer Cost'!U34+'[3]Consumer Cost'!U34+'[4]Consumer Cost'!U34+'[5]Consumer Cost'!U34</f>
        <v>0.72735236944877568</v>
      </c>
      <c r="V34" s="90">
        <f>+'[2]Consumer Cost'!V34+'[3]Consumer Cost'!V34+'[4]Consumer Cost'!V34+'[5]Consumer Cost'!V34</f>
        <v>0.7464253913243134</v>
      </c>
      <c r="W34" s="90">
        <f>+'[2]Consumer Cost'!W34+'[3]Consumer Cost'!W34+'[4]Consumer Cost'!W34+'[5]Consumer Cost'!W34</f>
        <v>0.76442666609336152</v>
      </c>
    </row>
    <row r="35" spans="1:23" x14ac:dyDescent="0.25">
      <c r="A35" s="22" t="s">
        <v>14</v>
      </c>
      <c r="B35" s="90">
        <f>+'[2]Consumer Cost'!B35+'[3]Consumer Cost'!B35+'[4]Consumer Cost'!B35+'[5]Consumer Cost'!B35</f>
        <v>0</v>
      </c>
      <c r="C35" s="90">
        <f>+'[2]Consumer Cost'!C35+'[3]Consumer Cost'!C35+'[4]Consumer Cost'!C35+'[5]Consumer Cost'!C35</f>
        <v>3.3367125674440438E-2</v>
      </c>
      <c r="D35" s="90">
        <f>+'[2]Consumer Cost'!D35+'[3]Consumer Cost'!D35+'[4]Consumer Cost'!D35+'[5]Consumer Cost'!D35</f>
        <v>6.4331771932738244E-2</v>
      </c>
      <c r="E35" s="90">
        <f>+'[2]Consumer Cost'!E35+'[3]Consumer Cost'!E35+'[4]Consumer Cost'!E35+'[5]Consumer Cost'!E35</f>
        <v>9.3064853088422037E-2</v>
      </c>
      <c r="F35" s="90">
        <f>+'[2]Consumer Cost'!F35+'[3]Consumer Cost'!F35+'[4]Consumer Cost'!F35+'[5]Consumer Cost'!F35</f>
        <v>0.11972507322823231</v>
      </c>
      <c r="G35" s="90">
        <f>+'[2]Consumer Cost'!G35+'[3]Consumer Cost'!G35+'[4]Consumer Cost'!G35+'[5]Consumer Cost'!G35</f>
        <v>0.14445979857146579</v>
      </c>
      <c r="H35" s="90">
        <f>+'[2]Consumer Cost'!H35+'[3]Consumer Cost'!H35+'[4]Consumer Cost'!H35+'[5]Consumer Cost'!H35</f>
        <v>0.16740586751989622</v>
      </c>
      <c r="I35" s="90">
        <f>+'[2]Consumer Cost'!I35+'[3]Consumer Cost'!I35+'[4]Consumer Cost'!I35+'[5]Consumer Cost'!I35</f>
        <v>0.18869034284880165</v>
      </c>
      <c r="J35" s="90">
        <f>+'[2]Consumer Cost'!J35+'[3]Consumer Cost'!J35+'[4]Consumer Cost'!J35+'[5]Consumer Cost'!J35</f>
        <v>0.20843121017173172</v>
      </c>
      <c r="K35" s="90">
        <f>+'[2]Consumer Cost'!K35+'[3]Consumer Cost'!K35+'[4]Consumer Cost'!K35+'[5]Consumer Cost'!K35</f>
        <v>0.22673802651645553</v>
      </c>
      <c r="L35" s="90">
        <f>+'[2]Consumer Cost'!L35+'[3]Consumer Cost'!L35+'[4]Consumer Cost'!L35+'[5]Consumer Cost'!L35</f>
        <v>0.24371252257542636</v>
      </c>
      <c r="M35" s="90">
        <f>+'[2]Consumer Cost'!M35+'[3]Consumer Cost'!M35+'[4]Consumer Cost'!M35+'[5]Consumer Cost'!M35</f>
        <v>0.25944916193957351</v>
      </c>
      <c r="N35" s="90">
        <f>+'[2]Consumer Cost'!N35+'[3]Consumer Cost'!N35+'[4]Consumer Cost'!N35+'[5]Consumer Cost'!N35</f>
        <v>0.2740356603878828</v>
      </c>
      <c r="O35" s="90">
        <f>+'[2]Consumer Cost'!O35+'[3]Consumer Cost'!O35+'[4]Consumer Cost'!O35+'[5]Consumer Cost'!O35</f>
        <v>0.28755346808576793</v>
      </c>
      <c r="P35" s="90">
        <f>+'[2]Consumer Cost'!P35+'[3]Consumer Cost'!P35+'[4]Consumer Cost'!P35+'[5]Consumer Cost'!P35</f>
        <v>0.30007821734144247</v>
      </c>
      <c r="Q35" s="90">
        <f>+'[2]Consumer Cost'!Q35+'[3]Consumer Cost'!Q35+'[4]Consumer Cost'!Q35+'[5]Consumer Cost'!Q35</f>
        <v>0.31168013838027525</v>
      </c>
      <c r="R35" s="90">
        <f>+'[2]Consumer Cost'!R35+'[3]Consumer Cost'!R35+'[4]Consumer Cost'!R35+'[5]Consumer Cost'!R35</f>
        <v>0.32242444542139453</v>
      </c>
      <c r="S35" s="90">
        <f>+'[2]Consumer Cost'!S35+'[3]Consumer Cost'!S35+'[4]Consumer Cost'!S35+'[5]Consumer Cost'!S35</f>
        <v>0.33237169517764453</v>
      </c>
      <c r="T35" s="90">
        <f>+'[2]Consumer Cost'!T35+'[3]Consumer Cost'!T35+'[4]Consumer Cost'!T35+'[5]Consumer Cost'!T35</f>
        <v>0.34157811974848939</v>
      </c>
      <c r="U35" s="90">
        <f>+'[2]Consumer Cost'!U35+'[3]Consumer Cost'!U35+'[4]Consumer Cost'!U35+'[5]Consumer Cost'!U35</f>
        <v>0.3500959357347731</v>
      </c>
      <c r="V35" s="90">
        <f>+'[2]Consumer Cost'!V35+'[3]Consumer Cost'!V35+'[4]Consumer Cost'!V35+'[5]Consumer Cost'!V35</f>
        <v>0.35797363127360632</v>
      </c>
      <c r="W35" s="90">
        <f>+'[2]Consumer Cost'!W35+'[3]Consumer Cost'!W35+'[4]Consumer Cost'!W35+'[5]Consumer Cost'!W35</f>
        <v>0.36525623257034778</v>
      </c>
    </row>
    <row r="37" spans="1:23" x14ac:dyDescent="0.25">
      <c r="A37" s="4" t="s">
        <v>90</v>
      </c>
    </row>
    <row r="38" spans="1:23" x14ac:dyDescent="0.25">
      <c r="A38" s="5" t="s">
        <v>0</v>
      </c>
      <c r="B38" s="3">
        <f>'Energy Usage'!B25</f>
        <v>2014</v>
      </c>
      <c r="C38" s="3">
        <f>'Energy Usage'!C25</f>
        <v>2015</v>
      </c>
      <c r="D38" s="3">
        <f>'Energy Usage'!D25</f>
        <v>2016</v>
      </c>
      <c r="E38" s="3">
        <f>'Energy Usage'!E25</f>
        <v>2017</v>
      </c>
      <c r="F38" s="3">
        <f>'Energy Usage'!F25</f>
        <v>2018</v>
      </c>
      <c r="G38" s="3">
        <f>'Energy Usage'!G25</f>
        <v>2019</v>
      </c>
      <c r="H38" s="3">
        <f>'Energy Usage'!H25</f>
        <v>2020</v>
      </c>
      <c r="I38" s="3">
        <f>'Energy Usage'!I25</f>
        <v>2021</v>
      </c>
      <c r="J38" s="3">
        <f>'Energy Usage'!J25</f>
        <v>2022</v>
      </c>
      <c r="K38" s="3">
        <f>'Energy Usage'!K25</f>
        <v>2023</v>
      </c>
      <c r="L38" s="3">
        <f>'Energy Usage'!L25</f>
        <v>2024</v>
      </c>
      <c r="M38" s="3">
        <f>'Energy Usage'!M25</f>
        <v>2025</v>
      </c>
      <c r="N38" s="3">
        <f>'Energy Usage'!N25</f>
        <v>2026</v>
      </c>
      <c r="O38" s="3">
        <f>'Energy Usage'!O25</f>
        <v>2027</v>
      </c>
      <c r="P38" s="3">
        <f>'Energy Usage'!P25</f>
        <v>2028</v>
      </c>
      <c r="Q38" s="3">
        <f>'Energy Usage'!Q25</f>
        <v>2029</v>
      </c>
      <c r="R38" s="3">
        <f>'Energy Usage'!R25</f>
        <v>2030</v>
      </c>
      <c r="S38" s="3">
        <f>'Energy Usage'!S25</f>
        <v>2031</v>
      </c>
      <c r="T38" s="3">
        <f>'Energy Usage'!T25</f>
        <v>2032</v>
      </c>
      <c r="U38" s="3">
        <f>'Energy Usage'!U25</f>
        <v>2033</v>
      </c>
      <c r="V38" s="3">
        <f>'Energy Usage'!V25</f>
        <v>2034</v>
      </c>
      <c r="W38" s="3">
        <f>'Energy Usage'!W25</f>
        <v>2035</v>
      </c>
    </row>
    <row r="39" spans="1:23" ht="16.5" thickBot="1" x14ac:dyDescent="0.3">
      <c r="A39" s="25" t="s">
        <v>31</v>
      </c>
      <c r="B39" s="93">
        <f t="shared" ref="B39" si="3">SUM(B40:B44)</f>
        <v>26.940764067531102</v>
      </c>
      <c r="C39" s="93">
        <f t="shared" ref="C39:W39" si="4">SUM(C40:C44)</f>
        <v>26.431572166529566</v>
      </c>
      <c r="D39" s="93">
        <f t="shared" si="4"/>
        <v>25.968741877663405</v>
      </c>
      <c r="E39" s="93">
        <f t="shared" si="4"/>
        <v>25.549694736037583</v>
      </c>
      <c r="F39" s="93">
        <f t="shared" si="4"/>
        <v>25.172010868221125</v>
      </c>
      <c r="G39" s="93">
        <f t="shared" si="4"/>
        <v>24.833419477332789</v>
      </c>
      <c r="H39" s="93">
        <f t="shared" si="4"/>
        <v>24.531789901681037</v>
      </c>
      <c r="I39" s="93">
        <f t="shared" si="4"/>
        <v>24.265123212446831</v>
      </c>
      <c r="J39" s="93">
        <f t="shared" si="4"/>
        <v>24.031544317973619</v>
      </c>
      <c r="K39" s="93">
        <f t="shared" si="4"/>
        <v>23.829294544179724</v>
      </c>
      <c r="L39" s="93">
        <f t="shared" si="4"/>
        <v>23.656724662442471</v>
      </c>
      <c r="M39" s="93">
        <f t="shared" si="4"/>
        <v>23.512288338026512</v>
      </c>
      <c r="N39" s="93">
        <f t="shared" si="4"/>
        <v>23.394535973748873</v>
      </c>
      <c r="O39" s="93">
        <f t="shared" si="4"/>
        <v>23.302108925095865</v>
      </c>
      <c r="P39" s="93">
        <f t="shared" si="4"/>
        <v>23.233734064437762</v>
      </c>
      <c r="Q39" s="93">
        <f t="shared" si="4"/>
        <v>23.188218673332244</v>
      </c>
      <c r="R39" s="93">
        <f t="shared" si="4"/>
        <v>23.164445643171653</v>
      </c>
      <c r="S39" s="93">
        <f t="shared" si="4"/>
        <v>23.161368965617093</v>
      </c>
      <c r="T39" s="93">
        <f t="shared" si="4"/>
        <v>23.1780094953792</v>
      </c>
      <c r="U39" s="93">
        <f t="shared" si="4"/>
        <v>23.21345096895476</v>
      </c>
      <c r="V39" s="93">
        <f t="shared" si="4"/>
        <v>23.266836263914744</v>
      </c>
      <c r="W39" s="93">
        <f t="shared" si="4"/>
        <v>23.337363884266502</v>
      </c>
    </row>
    <row r="40" spans="1:23" ht="16.5" thickTop="1" x14ac:dyDescent="0.25">
      <c r="A40" s="3" t="s">
        <v>8</v>
      </c>
      <c r="B40" s="90">
        <f>+'[2]Consumer Cost'!B40+'[3]Consumer Cost'!B40+'[4]Consumer Cost'!B40+'[5]Consumer Cost'!B40</f>
        <v>26.940764067531102</v>
      </c>
      <c r="C40" s="90">
        <f>+'[2]Consumer Cost'!C40+'[3]Consumer Cost'!C40+'[4]Consumer Cost'!C40+'[5]Consumer Cost'!C40</f>
        <v>25.341675902161853</v>
      </c>
      <c r="D40" s="90">
        <f>+'[2]Consumer Cost'!D40+'[3]Consumer Cost'!D40+'[4]Consumer Cost'!D40+'[5]Consumer Cost'!D40</f>
        <v>23.837505132988298</v>
      </c>
      <c r="E40" s="90">
        <f>+'[2]Consumer Cost'!E40+'[3]Consumer Cost'!E40+'[4]Consumer Cost'!E40+'[5]Consumer Cost'!E40</f>
        <v>22.422617736614118</v>
      </c>
      <c r="F40" s="90">
        <f>+'[2]Consumer Cost'!F40+'[3]Consumer Cost'!F40+'[4]Consumer Cost'!F40+'[5]Consumer Cost'!F40</f>
        <v>21.091714109213271</v>
      </c>
      <c r="G40" s="90">
        <f>+'[2]Consumer Cost'!G40+'[3]Consumer Cost'!G40+'[4]Consumer Cost'!G40+'[5]Consumer Cost'!G40</f>
        <v>19.839809216339944</v>
      </c>
      <c r="H40" s="90">
        <f>+'[2]Consumer Cost'!H40+'[3]Consumer Cost'!H40+'[4]Consumer Cost'!H40+'[5]Consumer Cost'!H40</f>
        <v>18.662213920989153</v>
      </c>
      <c r="I40" s="90">
        <f>+'[2]Consumer Cost'!I40+'[3]Consumer Cost'!I40+'[4]Consumer Cost'!I40+'[5]Consumer Cost'!I40</f>
        <v>17.554517419970281</v>
      </c>
      <c r="J40" s="90">
        <f>+'[2]Consumer Cost'!J40+'[3]Consumer Cost'!J40+'[4]Consumer Cost'!J40+'[5]Consumer Cost'!J40</f>
        <v>16.512570722807329</v>
      </c>
      <c r="K40" s="90">
        <f>+'[2]Consumer Cost'!K40+'[3]Consumer Cost'!K40+'[4]Consumer Cost'!K40+'[5]Consumer Cost'!K40</f>
        <v>15.532471111284432</v>
      </c>
      <c r="L40" s="90">
        <f>+'[2]Consumer Cost'!L40+'[3]Consumer Cost'!L40+'[4]Consumer Cost'!L40+'[5]Consumer Cost'!L40</f>
        <v>14.610547521428405</v>
      </c>
      <c r="M40" s="90">
        <f>+'[2]Consumer Cost'!M40+'[3]Consumer Cost'!M40+'[4]Consumer Cost'!M40+'[5]Consumer Cost'!M40</f>
        <v>13.743346793174993</v>
      </c>
      <c r="N40" s="90">
        <f>+'[2]Consumer Cost'!N40+'[3]Consumer Cost'!N40+'[4]Consumer Cost'!N40+'[5]Consumer Cost'!N40</f>
        <v>12.927620736215697</v>
      </c>
      <c r="O40" s="90">
        <f>+'[2]Consumer Cost'!O40+'[3]Consumer Cost'!O40+'[4]Consumer Cost'!O40+'[5]Consumer Cost'!O40</f>
        <v>12.160313963578966</v>
      </c>
      <c r="P40" s="90">
        <f>+'[2]Consumer Cost'!P40+'[3]Consumer Cost'!P40+'[4]Consumer Cost'!P40+'[5]Consumer Cost'!P40</f>
        <v>11.438552447375265</v>
      </c>
      <c r="Q40" s="90">
        <f>+'[2]Consumer Cost'!Q40+'[3]Consumer Cost'!Q40+'[4]Consumer Cost'!Q40+'[5]Consumer Cost'!Q40</f>
        <v>10.759632753840425</v>
      </c>
      <c r="R40" s="90">
        <f>+'[2]Consumer Cost'!R40+'[3]Consumer Cost'!R40+'[4]Consumer Cost'!R40+'[5]Consumer Cost'!R40</f>
        <v>10.121011917356075</v>
      </c>
      <c r="S40" s="90">
        <f>+'[2]Consumer Cost'!S40+'[3]Consumer Cost'!S40+'[4]Consumer Cost'!S40+'[5]Consumer Cost'!S40</f>
        <v>9.520297915519297</v>
      </c>
      <c r="T40" s="90">
        <f>+'[2]Consumer Cost'!T40+'[3]Consumer Cost'!T40+'[4]Consumer Cost'!T40+'[5]Consumer Cost'!T40</f>
        <v>8.9552407095849436</v>
      </c>
      <c r="U40" s="90">
        <f>+'[2]Consumer Cost'!U40+'[3]Consumer Cost'!U40+'[4]Consumer Cost'!U40+'[5]Consumer Cost'!U40</f>
        <v>8.4237238167217114</v>
      </c>
      <c r="V40" s="90">
        <f>+'[2]Consumer Cost'!V40+'[3]Consumer Cost'!V40+'[4]Consumer Cost'!V40+'[5]Consumer Cost'!V40</f>
        <v>7.9237563825150295</v>
      </c>
      <c r="W40" s="90">
        <f>+'[2]Consumer Cost'!W40+'[3]Consumer Cost'!W40+'[4]Consumer Cost'!W40+'[5]Consumer Cost'!W40</f>
        <v>7.4534657240235251</v>
      </c>
    </row>
    <row r="41" spans="1:23" x14ac:dyDescent="0.25">
      <c r="A41" s="3" t="s">
        <v>11</v>
      </c>
      <c r="B41" s="90">
        <f>+'[2]Consumer Cost'!B41+'[3]Consumer Cost'!B41+'[4]Consumer Cost'!B41+'[5]Consumer Cost'!B41</f>
        <v>0</v>
      </c>
      <c r="C41" s="90">
        <f>+'[2]Consumer Cost'!C41+'[3]Consumer Cost'!C41+'[4]Consumer Cost'!C41+'[5]Consumer Cost'!C41</f>
        <v>0.57199125429038833</v>
      </c>
      <c r="D41" s="90">
        <f>+'[2]Consumer Cost'!D41+'[3]Consumer Cost'!D41+'[4]Consumer Cost'!D41+'[5]Consumer Cost'!D41</f>
        <v>1.1170240170098094</v>
      </c>
      <c r="E41" s="90">
        <f>+'[2]Consumer Cost'!E41+'[3]Consumer Cost'!E41+'[4]Consumer Cost'!E41+'[5]Consumer Cost'!E41</f>
        <v>1.6367882817888491</v>
      </c>
      <c r="F41" s="90">
        <f>+'[2]Consumer Cost'!F41+'[3]Consumer Cost'!F41+'[4]Consumer Cost'!F41+'[5]Consumer Cost'!F41</f>
        <v>2.1328750309249402</v>
      </c>
      <c r="G41" s="90">
        <f>+'[2]Consumer Cost'!G41+'[3]Consumer Cost'!G41+'[4]Consumer Cost'!G41+'[5]Consumer Cost'!G41</f>
        <v>2.6067821337047588</v>
      </c>
      <c r="H41" s="90">
        <f>+'[2]Consumer Cost'!H41+'[3]Consumer Cost'!H41+'[4]Consumer Cost'!H41+'[5]Consumer Cost'!H41</f>
        <v>3.0599198949649633</v>
      </c>
      <c r="I41" s="90">
        <f>+'[2]Consumer Cost'!I41+'[3]Consumer Cost'!I41+'[4]Consumer Cost'!I41+'[5]Consumer Cost'!I41</f>
        <v>3.4936162746569623</v>
      </c>
      <c r="J41" s="90">
        <f>+'[2]Consumer Cost'!J41+'[3]Consumer Cost'!J41+'[4]Consumer Cost'!J41+'[5]Consumer Cost'!J41</f>
        <v>3.9091217979488264</v>
      </c>
      <c r="K41" s="90">
        <f>+'[2]Consumer Cost'!K41+'[3]Consumer Cost'!K41+'[4]Consumer Cost'!K41+'[5]Consumer Cost'!K41</f>
        <v>4.307614174238136</v>
      </c>
      <c r="L41" s="90">
        <f>+'[2]Consumer Cost'!L41+'[3]Consumer Cost'!L41+'[4]Consumer Cost'!L41+'[5]Consumer Cost'!L41</f>
        <v>4.6902026423589547</v>
      </c>
      <c r="M41" s="90">
        <f>+'[2]Consumer Cost'!M41+'[3]Consumer Cost'!M41+'[4]Consumer Cost'!M41+'[5]Consumer Cost'!M41</f>
        <v>5.0579320582403202</v>
      </c>
      <c r="N41" s="90">
        <f>+'[2]Consumer Cost'!N41+'[3]Consumer Cost'!N41+'[4]Consumer Cost'!N41+'[5]Consumer Cost'!N41</f>
        <v>5.4117867403087168</v>
      </c>
      <c r="O41" s="90">
        <f>+'[2]Consumer Cost'!O41+'[3]Consumer Cost'!O41+'[4]Consumer Cost'!O41+'[5]Consumer Cost'!O41</f>
        <v>5.7526940870193153</v>
      </c>
      <c r="P41" s="90">
        <f>+'[2]Consumer Cost'!P41+'[3]Consumer Cost'!P41+'[4]Consumer Cost'!P41+'[5]Consumer Cost'!P41</f>
        <v>6.0815279800470021</v>
      </c>
      <c r="Q41" s="90">
        <f>+'[2]Consumer Cost'!Q41+'[3]Consumer Cost'!Q41+'[4]Consumer Cost'!Q41+'[5]Consumer Cost'!Q41</f>
        <v>6.399111985865126</v>
      </c>
      <c r="R41" s="90">
        <f>+'[2]Consumer Cost'!R41+'[3]Consumer Cost'!R41+'[4]Consumer Cost'!R41+'[5]Consumer Cost'!R41</f>
        <v>6.7062223676844273</v>
      </c>
      <c r="S41" s="90">
        <f>+'[2]Consumer Cost'!S41+'[3]Consumer Cost'!S41+'[4]Consumer Cost'!S41+'[5]Consumer Cost'!S41</f>
        <v>7.0035909190140604</v>
      </c>
      <c r="T41" s="90">
        <f>+'[2]Consumer Cost'!T41+'[3]Consumer Cost'!T41+'[4]Consumer Cost'!T41+'[5]Consumer Cost'!T41</f>
        <v>7.2919076294381986</v>
      </c>
      <c r="U41" s="90">
        <f>+'[2]Consumer Cost'!U41+'[3]Consumer Cost'!U41+'[4]Consumer Cost'!U41+'[5]Consumer Cost'!U41</f>
        <v>7.5718231925729436</v>
      </c>
      <c r="V41" s="90">
        <f>+'[2]Consumer Cost'!V41+'[3]Consumer Cost'!V41+'[4]Consumer Cost'!V41+'[5]Consumer Cost'!V41</f>
        <v>7.8439513655768947</v>
      </c>
      <c r="W41" s="90">
        <f>+'[2]Consumer Cost'!W41+'[3]Consumer Cost'!W41+'[4]Consumer Cost'!W41+'[5]Consumer Cost'!W41</f>
        <v>8.1088711890323886</v>
      </c>
    </row>
    <row r="42" spans="1:23" x14ac:dyDescent="0.25">
      <c r="A42" s="3" t="s">
        <v>12</v>
      </c>
      <c r="B42" s="90">
        <f>+'[2]Consumer Cost'!B42+'[3]Consumer Cost'!B42+'[4]Consumer Cost'!B42+'[5]Consumer Cost'!B42</f>
        <v>0</v>
      </c>
      <c r="C42" s="90">
        <f>+'[2]Consumer Cost'!C42+'[3]Consumer Cost'!C42+'[4]Consumer Cost'!C42+'[5]Consumer Cost'!C42</f>
        <v>4.516104718972287E-5</v>
      </c>
      <c r="D42" s="90">
        <f>+'[2]Consumer Cost'!D42+'[3]Consumer Cost'!D42+'[4]Consumer Cost'!D42+'[5]Consumer Cost'!D42</f>
        <v>8.7961336609985823E-5</v>
      </c>
      <c r="E42" s="90">
        <f>+'[2]Consumer Cost'!E42+'[3]Consumer Cost'!E42+'[4]Consumer Cost'!E42+'[5]Consumer Cost'!E42</f>
        <v>1.285375719253167E-4</v>
      </c>
      <c r="F42" s="90">
        <f>+'[2]Consumer Cost'!F42+'[3]Consumer Cost'!F42+'[4]Consumer Cost'!F42+'[5]Consumer Cost'!F42</f>
        <v>1.6701863430187069E-4</v>
      </c>
      <c r="G42" s="90">
        <f>+'[2]Consumer Cost'!G42+'[3]Consumer Cost'!G42+'[4]Consumer Cost'!G42+'[5]Consumer Cost'!G42</f>
        <v>2.0352603287033768E-4</v>
      </c>
      <c r="H42" s="90">
        <f>+'[2]Consumer Cost'!H42+'[3]Consumer Cost'!H42+'[4]Consumer Cost'!H42+'[5]Consumer Cost'!H42</f>
        <v>2.3817432928135055E-4</v>
      </c>
      <c r="I42" s="90">
        <f>+'[2]Consumer Cost'!I42+'[3]Consumer Cost'!I42+'[4]Consumer Cost'!I42+'[5]Consumer Cost'!I42</f>
        <v>2.710715378431099E-4</v>
      </c>
      <c r="J42" s="90">
        <f>+'[2]Consumer Cost'!J42+'[3]Consumer Cost'!J42+'[4]Consumer Cost'!J42+'[5]Consumer Cost'!J42</f>
        <v>3.0231950264529258E-4</v>
      </c>
      <c r="K42" s="90">
        <f>+'[2]Consumer Cost'!K42+'[3]Consumer Cost'!K42+'[4]Consumer Cost'!K42+'[5]Consumer Cost'!K42</f>
        <v>3.3201425299259172E-4</v>
      </c>
      <c r="L42" s="90">
        <f>+'[2]Consumer Cost'!L42+'[3]Consumer Cost'!L42+'[4]Consumer Cost'!L42+'[5]Consumer Cost'!L42</f>
        <v>3.6024633839515336E-4</v>
      </c>
      <c r="M42" s="90">
        <f>+'[2]Consumer Cost'!M42+'[3]Consumer Cost'!M42+'[4]Consumer Cost'!M42+'[5]Consumer Cost'!M42</f>
        <v>3.871011442914715E-4</v>
      </c>
      <c r="N42" s="90">
        <f>+'[2]Consumer Cost'!N42+'[3]Consumer Cost'!N42+'[4]Consumer Cost'!N42+'[5]Consumer Cost'!N42</f>
        <v>4.1265918961171691E-4</v>
      </c>
      <c r="O42" s="90">
        <f>+'[2]Consumer Cost'!O42+'[3]Consumer Cost'!O42+'[4]Consumer Cost'!O42+'[5]Consumer Cost'!O42</f>
        <v>4.3699640722577951E-4</v>
      </c>
      <c r="P42" s="90">
        <f>+'[2]Consumer Cost'!P42+'[3]Consumer Cost'!P42+'[4]Consumer Cost'!P42+'[5]Consumer Cost'!P42</f>
        <v>4.6018440826026764E-4</v>
      </c>
      <c r="Q42" s="90">
        <f>+'[2]Consumer Cost'!Q42+'[3]Consumer Cost'!Q42+'[4]Consumer Cost'!Q42+'[5]Consumer Cost'!Q42</f>
        <v>4.8229073121212429E-4</v>
      </c>
      <c r="R42" s="90">
        <f>+'[2]Consumer Cost'!R42+'[3]Consumer Cost'!R42+'[4]Consumer Cost'!R42+'[5]Consumer Cost'!R42</f>
        <v>5.0337907673318858E-4</v>
      </c>
      <c r="S42" s="90">
        <f>+'[2]Consumer Cost'!S42+'[3]Consumer Cost'!S42+'[4]Consumer Cost'!S42+'[5]Consumer Cost'!S42</f>
        <v>5.2350952890976962E-4</v>
      </c>
      <c r="T42" s="90">
        <f>+'[2]Consumer Cost'!T42+'[3]Consumer Cost'!T42+'[4]Consumer Cost'!T42+'[5]Consumer Cost'!T42</f>
        <v>5.4273876381391974E-4</v>
      </c>
      <c r="U42" s="90">
        <f>+'[2]Consumer Cost'!U42+'[3]Consumer Cost'!U42+'[4]Consumer Cost'!U42+'[5]Consumer Cost'!U42</f>
        <v>5.6112024605844903E-4</v>
      </c>
      <c r="V42" s="90">
        <f>+'[2]Consumer Cost'!V42+'[3]Consumer Cost'!V42+'[4]Consumer Cost'!V42+'[5]Consumer Cost'!V42</f>
        <v>5.7870441404563435E-4</v>
      </c>
      <c r="W42" s="90">
        <f>+'[2]Consumer Cost'!W42+'[3]Consumer Cost'!W42+'[4]Consumer Cost'!W42+'[5]Consumer Cost'!W42</f>
        <v>5.9553885455991508E-4</v>
      </c>
    </row>
    <row r="43" spans="1:23" x14ac:dyDescent="0.25">
      <c r="A43" s="3" t="s">
        <v>13</v>
      </c>
      <c r="B43" s="90">
        <f>+'[2]Consumer Cost'!B43+'[3]Consumer Cost'!B43+'[4]Consumer Cost'!B43+'[5]Consumer Cost'!B43</f>
        <v>0</v>
      </c>
      <c r="C43" s="90">
        <f>+'[2]Consumer Cost'!C43+'[3]Consumer Cost'!C43+'[4]Consumer Cost'!C43+'[5]Consumer Cost'!C43</f>
        <v>0.15291669664796292</v>
      </c>
      <c r="D43" s="90">
        <f>+'[2]Consumer Cost'!D43+'[3]Consumer Cost'!D43+'[4]Consumer Cost'!D43+'[5]Consumer Cost'!D43</f>
        <v>0.29997956314518576</v>
      </c>
      <c r="E43" s="90">
        <f>+'[2]Consumer Cost'!E43+'[3]Consumer Cost'!E43+'[4]Consumer Cost'!E43+'[5]Consumer Cost'!E43</f>
        <v>0.44158153997626781</v>
      </c>
      <c r="F43" s="90">
        <f>+'[2]Consumer Cost'!F43+'[3]Consumer Cost'!F43+'[4]Consumer Cost'!F43+'[5]Consumer Cost'!F43</f>
        <v>0.5780939728893203</v>
      </c>
      <c r="G43" s="90">
        <f>+'[2]Consumer Cost'!G43+'[3]Consumer Cost'!G43+'[4]Consumer Cost'!G43+'[5]Consumer Cost'!G43</f>
        <v>0.709867868657444</v>
      </c>
      <c r="H43" s="90">
        <f>+'[2]Consumer Cost'!H43+'[3]Consumer Cost'!H43+'[4]Consumer Cost'!H43+'[5]Consumer Cost'!H43</f>
        <v>0.83723507871824632</v>
      </c>
      <c r="I43" s="90">
        <f>+'[2]Consumer Cost'!I43+'[3]Consumer Cost'!I43+'[4]Consumer Cost'!I43+'[5]Consumer Cost'!I43</f>
        <v>0.96050941483623631</v>
      </c>
      <c r="J43" s="90">
        <f>+'[2]Consumer Cost'!J43+'[3]Consumer Cost'!J43+'[4]Consumer Cost'!J43+'[5]Consumer Cost'!J43</f>
        <v>1.0799877006945828</v>
      </c>
      <c r="K43" s="90">
        <f>+'[2]Consumer Cost'!K43+'[3]Consumer Cost'!K43+'[4]Consumer Cost'!K43+'[5]Consumer Cost'!K43</f>
        <v>1.195950763098081</v>
      </c>
      <c r="L43" s="90">
        <f>+'[2]Consumer Cost'!L43+'[3]Consumer Cost'!L43+'[4]Consumer Cost'!L43+'[5]Consumer Cost'!L43</f>
        <v>1.3086643662574544</v>
      </c>
      <c r="M43" s="90">
        <f>+'[2]Consumer Cost'!M43+'[3]Consumer Cost'!M43+'[4]Consumer Cost'!M43+'[5]Consumer Cost'!M43</f>
        <v>1.4183800924255703</v>
      </c>
      <c r="N43" s="90">
        <f>+'[2]Consumer Cost'!N43+'[3]Consumer Cost'!N43+'[4]Consumer Cost'!N43+'[5]Consumer Cost'!N43</f>
        <v>1.5253361719680942</v>
      </c>
      <c r="O43" s="90">
        <f>+'[2]Consumer Cost'!O43+'[3]Consumer Cost'!O43+'[4]Consumer Cost'!O43+'[5]Consumer Cost'!O43</f>
        <v>1.6297582657738485</v>
      </c>
      <c r="P43" s="90">
        <f>+'[2]Consumer Cost'!P43+'[3]Consumer Cost'!P43+'[4]Consumer Cost'!P43+'[5]Consumer Cost'!P43</f>
        <v>1.7318602027431025</v>
      </c>
      <c r="Q43" s="90">
        <f>+'[2]Consumer Cost'!Q43+'[3]Consumer Cost'!Q43+'[4]Consumer Cost'!Q43+'[5]Consumer Cost'!Q43</f>
        <v>1.8318446749345765</v>
      </c>
      <c r="R43" s="90">
        <f>+'[2]Consumer Cost'!R43+'[3]Consumer Cost'!R43+'[4]Consumer Cost'!R43+'[5]Consumer Cost'!R43</f>
        <v>1.9299038928035559</v>
      </c>
      <c r="S43" s="90">
        <f>+'[2]Consumer Cost'!S43+'[3]Consumer Cost'!S43+'[4]Consumer Cost'!S43+'[5]Consumer Cost'!S43</f>
        <v>2.0262202028236738</v>
      </c>
      <c r="T43" s="90">
        <f>+'[2]Consumer Cost'!T43+'[3]Consumer Cost'!T43+'[4]Consumer Cost'!T43+'[5]Consumer Cost'!T43</f>
        <v>2.1209666696531162</v>
      </c>
      <c r="U43" s="90">
        <f>+'[2]Consumer Cost'!U43+'[3]Consumer Cost'!U43+'[4]Consumer Cost'!U43+'[5]Consumer Cost'!U43</f>
        <v>2.2143076248817839</v>
      </c>
      <c r="V43" s="90">
        <f>+'[2]Consumer Cost'!V43+'[3]Consumer Cost'!V43+'[4]Consumer Cost'!V43+'[5]Consumer Cost'!V43</f>
        <v>2.3063991842788942</v>
      </c>
      <c r="W43" s="90">
        <f>+'[2]Consumer Cost'!W43+'[3]Consumer Cost'!W43+'[4]Consumer Cost'!W43+'[5]Consumer Cost'!W43</f>
        <v>2.3973897353501425</v>
      </c>
    </row>
    <row r="44" spans="1:23" x14ac:dyDescent="0.25">
      <c r="A44" s="3" t="s">
        <v>14</v>
      </c>
      <c r="B44" s="90">
        <f>+'[2]Consumer Cost'!B44+'[3]Consumer Cost'!B44+'[4]Consumer Cost'!B44+'[5]Consumer Cost'!B44</f>
        <v>0</v>
      </c>
      <c r="C44" s="90">
        <f>+'[2]Consumer Cost'!C44+'[3]Consumer Cost'!C44+'[4]Consumer Cost'!C44+'[5]Consumer Cost'!C44</f>
        <v>0.36494315238217145</v>
      </c>
      <c r="D44" s="90">
        <f>+'[2]Consumer Cost'!D44+'[3]Consumer Cost'!D44+'[4]Consumer Cost'!D44+'[5]Consumer Cost'!D44</f>
        <v>0.71414520318349961</v>
      </c>
      <c r="E44" s="90">
        <f>+'[2]Consumer Cost'!E44+'[3]Consumer Cost'!E44+'[4]Consumer Cost'!E44+'[5]Consumer Cost'!E44</f>
        <v>1.0485786400864208</v>
      </c>
      <c r="F44" s="90">
        <f>+'[2]Consumer Cost'!F44+'[3]Consumer Cost'!F44+'[4]Consumer Cost'!F44+'[5]Consumer Cost'!F44</f>
        <v>1.3691607365592957</v>
      </c>
      <c r="G44" s="90">
        <f>+'[2]Consumer Cost'!G44+'[3]Consumer Cost'!G44+'[4]Consumer Cost'!G44+'[5]Consumer Cost'!G44</f>
        <v>1.6767567325977746</v>
      </c>
      <c r="H44" s="90">
        <f>+'[2]Consumer Cost'!H44+'[3]Consumer Cost'!H44+'[4]Consumer Cost'!H44+'[5]Consumer Cost'!H44</f>
        <v>1.9721828326793898</v>
      </c>
      <c r="I44" s="90">
        <f>+'[2]Consumer Cost'!I44+'[3]Consumer Cost'!I44+'[4]Consumer Cost'!I44+'[5]Consumer Cost'!I44</f>
        <v>2.2562090314455094</v>
      </c>
      <c r="J44" s="90">
        <f>+'[2]Consumer Cost'!J44+'[3]Consumer Cost'!J44+'[4]Consumer Cost'!J44+'[5]Consumer Cost'!J44</f>
        <v>2.5295617770202337</v>
      </c>
      <c r="K44" s="90">
        <f>+'[2]Consumer Cost'!K44+'[3]Consumer Cost'!K44+'[4]Consumer Cost'!K44+'[5]Consumer Cost'!K44</f>
        <v>2.7929264813060772</v>
      </c>
      <c r="L44" s="90">
        <f>+'[2]Consumer Cost'!L44+'[3]Consumer Cost'!L44+'[4]Consumer Cost'!L44+'[5]Consumer Cost'!L44</f>
        <v>3.0469498860592634</v>
      </c>
      <c r="M44" s="90">
        <f>+'[2]Consumer Cost'!M44+'[3]Consumer Cost'!M44+'[4]Consumer Cost'!M44+'[5]Consumer Cost'!M44</f>
        <v>3.2922422930413378</v>
      </c>
      <c r="N44" s="90">
        <f>+'[2]Consumer Cost'!N44+'[3]Consumer Cost'!N44+'[4]Consumer Cost'!N44+'[5]Consumer Cost'!N44</f>
        <v>3.5293796660667534</v>
      </c>
      <c r="O44" s="90">
        <f>+'[2]Consumer Cost'!O44+'[3]Consumer Cost'!O44+'[4]Consumer Cost'!O44+'[5]Consumer Cost'!O44</f>
        <v>3.758905612316509</v>
      </c>
      <c r="P44" s="90">
        <f>+'[2]Consumer Cost'!P44+'[3]Consumer Cost'!P44+'[4]Consumer Cost'!P44+'[5]Consumer Cost'!P44</f>
        <v>3.9813332498641296</v>
      </c>
      <c r="Q44" s="90">
        <f>+'[2]Consumer Cost'!Q44+'[3]Consumer Cost'!Q44+'[4]Consumer Cost'!Q44+'[5]Consumer Cost'!Q44</f>
        <v>4.1971469679609044</v>
      </c>
      <c r="R44" s="90">
        <f>+'[2]Consumer Cost'!R44+'[3]Consumer Cost'!R44+'[4]Consumer Cost'!R44+'[5]Consumer Cost'!R44</f>
        <v>4.4068040862508617</v>
      </c>
      <c r="S44" s="90">
        <f>+'[2]Consumer Cost'!S44+'[3]Consumer Cost'!S44+'[4]Consumer Cost'!S44+'[5]Consumer Cost'!S44</f>
        <v>4.6107364187311513</v>
      </c>
      <c r="T44" s="90">
        <f>+'[2]Consumer Cost'!T44+'[3]Consumer Cost'!T44+'[4]Consumer Cost'!T44+'[5]Consumer Cost'!T44</f>
        <v>4.8093517479391323</v>
      </c>
      <c r="U44" s="90">
        <f>+'[2]Consumer Cost'!U44+'[3]Consumer Cost'!U44+'[4]Consumer Cost'!U44+'[5]Consumer Cost'!U44</f>
        <v>5.0030352145322654</v>
      </c>
      <c r="V44" s="90">
        <f>+'[2]Consumer Cost'!V44+'[3]Consumer Cost'!V44+'[4]Consumer Cost'!V44+'[5]Consumer Cost'!V44</f>
        <v>5.1921506271298803</v>
      </c>
      <c r="W44" s="90">
        <f>+'[2]Consumer Cost'!W44+'[3]Consumer Cost'!W44+'[4]Consumer Cost'!W44+'[5]Consumer Cost'!W44</f>
        <v>5.3770416970058852</v>
      </c>
    </row>
    <row r="47" spans="1:23" x14ac:dyDescent="0.25">
      <c r="A47" s="4" t="s">
        <v>91</v>
      </c>
    </row>
    <row r="48" spans="1:23" x14ac:dyDescent="0.25">
      <c r="A48" s="5" t="s">
        <v>0</v>
      </c>
      <c r="B48" s="3">
        <v>2014</v>
      </c>
      <c r="C48" s="3">
        <v>2015</v>
      </c>
      <c r="D48" s="3">
        <v>2016</v>
      </c>
      <c r="E48" s="3">
        <v>2017</v>
      </c>
      <c r="F48" s="3">
        <v>2018</v>
      </c>
      <c r="G48" s="3">
        <v>2019</v>
      </c>
      <c r="H48" s="3">
        <v>2020</v>
      </c>
      <c r="I48" s="3">
        <v>2021</v>
      </c>
      <c r="J48" s="3">
        <v>2022</v>
      </c>
      <c r="K48" s="3">
        <v>2023</v>
      </c>
      <c r="L48" s="3">
        <v>2024</v>
      </c>
      <c r="M48" s="3">
        <v>2025</v>
      </c>
      <c r="N48" s="3">
        <v>2026</v>
      </c>
      <c r="O48" s="3">
        <v>2027</v>
      </c>
      <c r="P48" s="3">
        <v>2028</v>
      </c>
      <c r="Q48" s="3">
        <v>2029</v>
      </c>
      <c r="R48" s="3">
        <v>2030</v>
      </c>
      <c r="S48" s="3">
        <v>2031</v>
      </c>
      <c r="T48" s="3">
        <v>2032</v>
      </c>
      <c r="U48" s="3">
        <v>2033</v>
      </c>
      <c r="V48" s="3">
        <v>2034</v>
      </c>
      <c r="W48" s="3">
        <v>2035</v>
      </c>
    </row>
    <row r="49" spans="1:23" ht="16.5" thickBot="1" x14ac:dyDescent="0.3">
      <c r="A49" s="25" t="s">
        <v>31</v>
      </c>
      <c r="B49" s="93">
        <f t="shared" ref="B49:W49" si="5">SUM(B50:B54)</f>
        <v>27.335894094015238</v>
      </c>
      <c r="C49" s="93">
        <f t="shared" si="5"/>
        <v>37.211736841169142</v>
      </c>
      <c r="D49" s="93">
        <f t="shared" si="5"/>
        <v>36.753259242396297</v>
      </c>
      <c r="E49" s="93">
        <f t="shared" si="5"/>
        <v>36.335612345509347</v>
      </c>
      <c r="F49" s="93">
        <f t="shared" si="5"/>
        <v>35.95658201827608</v>
      </c>
      <c r="G49" s="93">
        <f t="shared" si="5"/>
        <v>35.614085958641311</v>
      </c>
      <c r="H49" s="93">
        <f t="shared" si="5"/>
        <v>35.306166040464909</v>
      </c>
      <c r="I49" s="93">
        <f t="shared" si="5"/>
        <v>35.030981103991785</v>
      </c>
      <c r="J49" s="93">
        <f t="shared" si="5"/>
        <v>34.786800165375801</v>
      </c>
      <c r="K49" s="93">
        <f t="shared" si="5"/>
        <v>34.571996021052328</v>
      </c>
      <c r="L49" s="93">
        <f t="shared" si="5"/>
        <v>34.385039224143753</v>
      </c>
      <c r="M49" s="93">
        <f t="shared" si="5"/>
        <v>34.22449241139271</v>
      </c>
      <c r="N49" s="93">
        <f t="shared" si="5"/>
        <v>34.089004960353208</v>
      </c>
      <c r="O49" s="93">
        <f t="shared" si="5"/>
        <v>33.977307957735462</v>
      </c>
      <c r="P49" s="93">
        <f t="shared" si="5"/>
        <v>33.888209460898807</v>
      </c>
      <c r="Q49" s="93">
        <f t="shared" si="5"/>
        <v>33.820590035523196</v>
      </c>
      <c r="R49" s="93">
        <f t="shared" si="5"/>
        <v>33.77339855346689</v>
      </c>
      <c r="S49" s="93">
        <f t="shared" si="5"/>
        <v>33.745648235739054</v>
      </c>
      <c r="T49" s="93">
        <f t="shared" si="5"/>
        <v>33.736412926384091</v>
      </c>
      <c r="U49" s="93">
        <f t="shared" si="5"/>
        <v>33.744823583894075</v>
      </c>
      <c r="V49" s="93">
        <f t="shared" si="5"/>
        <v>33.770064977536762</v>
      </c>
      <c r="W49" s="93">
        <f t="shared" si="5"/>
        <v>33.811372576714902</v>
      </c>
    </row>
    <row r="50" spans="1:23" ht="16.5" thickTop="1" x14ac:dyDescent="0.25">
      <c r="A50" s="3" t="s">
        <v>8</v>
      </c>
      <c r="B50" s="90">
        <f>+'[2]Consumer Cost'!B50+'[3]Consumer Cost'!B50+'[4]Consumer Cost'!B50+'[5]Consumer Cost'!B50</f>
        <v>27.335894094015238</v>
      </c>
      <c r="C50" s="90">
        <f>+'[2]Consumer Cost'!C50+'[3]Consumer Cost'!C50+'[4]Consumer Cost'!C50+'[5]Consumer Cost'!C50</f>
        <v>25.708543739257916</v>
      </c>
      <c r="D50" s="90">
        <f>+'[2]Consumer Cost'!D50+'[3]Consumer Cost'!D50+'[4]Consumer Cost'!D50+'[5]Consumer Cost'!D50</f>
        <v>24.178128950835909</v>
      </c>
      <c r="E50" s="90">
        <f>+'[2]Consumer Cost'!E50+'[3]Consumer Cost'!E50+'[4]Consumer Cost'!E50+'[5]Consumer Cost'!E50</f>
        <v>22.738871574858223</v>
      </c>
      <c r="F50" s="90">
        <f>+'[2]Consumer Cost'!F50+'[3]Consumer Cost'!F50+'[4]Consumer Cost'!F50+'[5]Consumer Cost'!F50</f>
        <v>21.385338170399251</v>
      </c>
      <c r="G50" s="90">
        <f>+'[2]Consumer Cost'!G50+'[3]Consumer Cost'!G50+'[4]Consumer Cost'!G50+'[5]Consumer Cost'!G50</f>
        <v>20.112419424160652</v>
      </c>
      <c r="H50" s="90">
        <f>+'[2]Consumer Cost'!H50+'[3]Consumer Cost'!H50+'[4]Consumer Cost'!H50+'[5]Consumer Cost'!H50</f>
        <v>18.915310795888782</v>
      </c>
      <c r="I50" s="90">
        <f>+'[2]Consumer Cost'!I50+'[3]Consumer Cost'!I50+'[4]Consumer Cost'!I50+'[5]Consumer Cost'!I50</f>
        <v>17.789494320859994</v>
      </c>
      <c r="J50" s="90">
        <f>+'[2]Consumer Cost'!J50+'[3]Consumer Cost'!J50+'[4]Consumer Cost'!J50+'[5]Consumer Cost'!J50</f>
        <v>16.730721500165409</v>
      </c>
      <c r="K50" s="90">
        <f>+'[2]Consumer Cost'!K50+'[3]Consumer Cost'!K50+'[4]Consumer Cost'!K50+'[5]Consumer Cost'!K50</f>
        <v>15.734997213680266</v>
      </c>
      <c r="L50" s="90">
        <f>+'[2]Consumer Cost'!L50+'[3]Consumer Cost'!L50+'[4]Consumer Cost'!L50+'[5]Consumer Cost'!L50</f>
        <v>14.798564594506974</v>
      </c>
      <c r="M50" s="90">
        <f>+'[2]Consumer Cost'!M50+'[3]Consumer Cost'!M50+'[4]Consumer Cost'!M50+'[5]Consumer Cost'!M50</f>
        <v>13.917890807350618</v>
      </c>
      <c r="N50" s="90">
        <f>+'[2]Consumer Cost'!N50+'[3]Consumer Cost'!N50+'[4]Consumer Cost'!N50+'[5]Consumer Cost'!N50</f>
        <v>13.089653676734727</v>
      </c>
      <c r="O50" s="90">
        <f>+'[2]Consumer Cost'!O50+'[3]Consumer Cost'!O50+'[4]Consumer Cost'!O50+'[5]Consumer Cost'!O50</f>
        <v>12.310729114207099</v>
      </c>
      <c r="P50" s="90">
        <f>+'[2]Consumer Cost'!P50+'[3]Consumer Cost'!P50+'[4]Consumer Cost'!P50+'[5]Consumer Cost'!P50</f>
        <v>11.57817929673287</v>
      </c>
      <c r="Q50" s="90">
        <f>+'[2]Consumer Cost'!Q50+'[3]Consumer Cost'!Q50+'[4]Consumer Cost'!Q50+'[5]Consumer Cost'!Q50</f>
        <v>10.889241551336337</v>
      </c>
      <c r="R50" s="90">
        <f>+'[2]Consumer Cost'!R50+'[3]Consumer Cost'!R50+'[4]Consumer Cost'!R50+'[5]Consumer Cost'!R50</f>
        <v>10.241317903745465</v>
      </c>
      <c r="S50" s="90">
        <f>+'[2]Consumer Cost'!S50+'[3]Consumer Cost'!S50+'[4]Consumer Cost'!S50+'[5]Consumer Cost'!S50</f>
        <v>9.6319652513239014</v>
      </c>
      <c r="T50" s="90">
        <f>+'[2]Consumer Cost'!T50+'[3]Consumer Cost'!T50+'[4]Consumer Cost'!T50+'[5]Consumer Cost'!T50</f>
        <v>9.0588861229541813</v>
      </c>
      <c r="U50" s="90">
        <f>+'[2]Consumer Cost'!U50+'[3]Consumer Cost'!U50+'[4]Consumer Cost'!U50+'[5]Consumer Cost'!U50</f>
        <v>8.5199199907721113</v>
      </c>
      <c r="V50" s="90">
        <f>+'[2]Consumer Cost'!V50+'[3]Consumer Cost'!V50+'[4]Consumer Cost'!V50+'[5]Consumer Cost'!V50</f>
        <v>8.0130351007542249</v>
      </c>
      <c r="W50" s="90">
        <f>+'[2]Consumer Cost'!W50+'[3]Consumer Cost'!W50+'[4]Consumer Cost'!W50+'[5]Consumer Cost'!W50</f>
        <v>7.5363207911362737</v>
      </c>
    </row>
    <row r="51" spans="1:23" x14ac:dyDescent="0.25">
      <c r="A51" s="3" t="s">
        <v>11</v>
      </c>
      <c r="B51" s="90">
        <f>+'[2]Consumer Cost'!B51+'[3]Consumer Cost'!B51+'[4]Consumer Cost'!B51+'[5]Consumer Cost'!B51</f>
        <v>0</v>
      </c>
      <c r="C51" s="90">
        <f>+'[2]Consumer Cost'!C51+'[3]Consumer Cost'!C51+'[4]Consumer Cost'!C51+'[5]Consumer Cost'!C51</f>
        <v>11.503193101911226</v>
      </c>
      <c r="D51" s="90">
        <f>+'[2]Consumer Cost'!D51+'[3]Consumer Cost'!D51+'[4]Consumer Cost'!D51+'[5]Consumer Cost'!D51</f>
        <v>12.575130291560384</v>
      </c>
      <c r="E51" s="90">
        <f>+'[2]Consumer Cost'!E51+'[3]Consumer Cost'!E51+'[4]Consumer Cost'!E51+'[5]Consumer Cost'!E51</f>
        <v>13.596740770651122</v>
      </c>
      <c r="F51" s="90">
        <f>+'[2]Consumer Cost'!F51+'[3]Consumer Cost'!F51+'[4]Consumer Cost'!F51+'[5]Consumer Cost'!F51</f>
        <v>14.571243847876826</v>
      </c>
      <c r="G51" s="90">
        <f>+'[2]Consumer Cost'!G51+'[3]Consumer Cost'!G51+'[4]Consumer Cost'!G51+'[5]Consumer Cost'!G51</f>
        <v>15.501666534480663</v>
      </c>
      <c r="H51" s="90">
        <f>+'[2]Consumer Cost'!H51+'[3]Consumer Cost'!H51+'[4]Consumer Cost'!H51+'[5]Consumer Cost'!H51</f>
        <v>16.390855244576127</v>
      </c>
      <c r="I51" s="90">
        <f>+'[2]Consumer Cost'!I51+'[3]Consumer Cost'!I51+'[4]Consumer Cost'!I51+'[5]Consumer Cost'!I51</f>
        <v>17.241486783131791</v>
      </c>
      <c r="J51" s="90">
        <f>+'[2]Consumer Cost'!J51+'[3]Consumer Cost'!J51+'[4]Consumer Cost'!J51+'[5]Consumer Cost'!J51</f>
        <v>18.056078665210393</v>
      </c>
      <c r="K51" s="90">
        <f>+'[2]Consumer Cost'!K51+'[3]Consumer Cost'!K51+'[4]Consumer Cost'!K51+'[5]Consumer Cost'!K51</f>
        <v>18.836998807372062</v>
      </c>
      <c r="L51" s="90">
        <f>+'[2]Consumer Cost'!L51+'[3]Consumer Cost'!L51+'[4]Consumer Cost'!L51+'[5]Consumer Cost'!L51</f>
        <v>19.586474629636783</v>
      </c>
      <c r="M51" s="90">
        <f>+'[2]Consumer Cost'!M51+'[3]Consumer Cost'!M51+'[4]Consumer Cost'!M51+'[5]Consumer Cost'!M51</f>
        <v>20.306601604042093</v>
      </c>
      <c r="N51" s="90">
        <f>+'[2]Consumer Cost'!N51+'[3]Consumer Cost'!N51+'[4]Consumer Cost'!N51+'[5]Consumer Cost'!N51</f>
        <v>20.999351283618477</v>
      </c>
      <c r="O51" s="90">
        <f>+'[2]Consumer Cost'!O51+'[3]Consumer Cost'!O51+'[4]Consumer Cost'!O51+'[5]Consumer Cost'!O51</f>
        <v>21.666578843528367</v>
      </c>
      <c r="P51" s="90">
        <f>+'[2]Consumer Cost'!P51+'[3]Consumer Cost'!P51+'[4]Consumer Cost'!P51+'[5]Consumer Cost'!P51</f>
        <v>22.310030164165941</v>
      </c>
      <c r="Q51" s="90">
        <f>+'[2]Consumer Cost'!Q51+'[3]Consumer Cost'!Q51+'[4]Consumer Cost'!Q51+'[5]Consumer Cost'!Q51</f>
        <v>22.931348484186856</v>
      </c>
      <c r="R51" s="90">
        <f>+'[2]Consumer Cost'!R51+'[3]Consumer Cost'!R51+'[4]Consumer Cost'!R51+'[5]Consumer Cost'!R51</f>
        <v>23.532080649721429</v>
      </c>
      <c r="S51" s="90">
        <f>+'[2]Consumer Cost'!S51+'[3]Consumer Cost'!S51+'[4]Consumer Cost'!S51+'[5]Consumer Cost'!S51</f>
        <v>24.113682984415149</v>
      </c>
      <c r="T51" s="90">
        <f>+'[2]Consumer Cost'!T51+'[3]Consumer Cost'!T51+'[4]Consumer Cost'!T51+'[5]Consumer Cost'!T51</f>
        <v>24.677526803429906</v>
      </c>
      <c r="U51" s="90">
        <f>+'[2]Consumer Cost'!U51+'[3]Consumer Cost'!U51+'[4]Consumer Cost'!U51+'[5]Consumer Cost'!U51</f>
        <v>25.224903593121965</v>
      </c>
      <c r="V51" s="90">
        <f>+'[2]Consumer Cost'!V51+'[3]Consumer Cost'!V51+'[4]Consumer Cost'!V51+'[5]Consumer Cost'!V51</f>
        <v>25.757029876782539</v>
      </c>
      <c r="W51" s="90">
        <f>+'[2]Consumer Cost'!W51+'[3]Consumer Cost'!W51+'[4]Consumer Cost'!W51+'[5]Consumer Cost'!W51</f>
        <v>26.275051785578626</v>
      </c>
    </row>
    <row r="52" spans="1:23" x14ac:dyDescent="0.25">
      <c r="A52" s="3" t="s">
        <v>12</v>
      </c>
      <c r="B52" s="90">
        <f>+'[2]Consumer Cost'!B52+'[3]Consumer Cost'!B52+'[4]Consumer Cost'!B52+'[5]Consumer Cost'!B52</f>
        <v>0</v>
      </c>
      <c r="C52" s="90">
        <f>+'[2]Consumer Cost'!C52+'[3]Consumer Cost'!C52+'[4]Consumer Cost'!C52+'[5]Consumer Cost'!C52</f>
        <v>0</v>
      </c>
      <c r="D52" s="90">
        <f>+'[2]Consumer Cost'!D52+'[3]Consumer Cost'!D52+'[4]Consumer Cost'!D52+'[5]Consumer Cost'!D52</f>
        <v>0</v>
      </c>
      <c r="E52" s="90">
        <f>+'[2]Consumer Cost'!E52+'[3]Consumer Cost'!E52+'[4]Consumer Cost'!E52+'[5]Consumer Cost'!E52</f>
        <v>0</v>
      </c>
      <c r="F52" s="90">
        <f>+'[2]Consumer Cost'!F52+'[3]Consumer Cost'!F52+'[4]Consumer Cost'!F52+'[5]Consumer Cost'!F52</f>
        <v>0</v>
      </c>
      <c r="G52" s="90">
        <f>+'[2]Consumer Cost'!G52+'[3]Consumer Cost'!G52+'[4]Consumer Cost'!G52+'[5]Consumer Cost'!G52</f>
        <v>0</v>
      </c>
      <c r="H52" s="90">
        <f>+'[2]Consumer Cost'!H52+'[3]Consumer Cost'!H52+'[4]Consumer Cost'!H52+'[5]Consumer Cost'!H52</f>
        <v>0</v>
      </c>
      <c r="I52" s="90">
        <f>+'[2]Consumer Cost'!I52+'[3]Consumer Cost'!I52+'[4]Consumer Cost'!I52+'[5]Consumer Cost'!I52</f>
        <v>0</v>
      </c>
      <c r="J52" s="90">
        <f>+'[2]Consumer Cost'!J52+'[3]Consumer Cost'!J52+'[4]Consumer Cost'!J52+'[5]Consumer Cost'!J52</f>
        <v>0</v>
      </c>
      <c r="K52" s="90">
        <f>+'[2]Consumer Cost'!K52+'[3]Consumer Cost'!K52+'[4]Consumer Cost'!K52+'[5]Consumer Cost'!K52</f>
        <v>0</v>
      </c>
      <c r="L52" s="90">
        <f>+'[2]Consumer Cost'!L52+'[3]Consumer Cost'!L52+'[4]Consumer Cost'!L52+'[5]Consumer Cost'!L52</f>
        <v>0</v>
      </c>
      <c r="M52" s="90">
        <f>+'[2]Consumer Cost'!M52+'[3]Consumer Cost'!M52+'[4]Consumer Cost'!M52+'[5]Consumer Cost'!M52</f>
        <v>0</v>
      </c>
      <c r="N52" s="90">
        <f>+'[2]Consumer Cost'!N52+'[3]Consumer Cost'!N52+'[4]Consumer Cost'!N52+'[5]Consumer Cost'!N52</f>
        <v>0</v>
      </c>
      <c r="O52" s="90">
        <f>+'[2]Consumer Cost'!O52+'[3]Consumer Cost'!O52+'[4]Consumer Cost'!O52+'[5]Consumer Cost'!O52</f>
        <v>0</v>
      </c>
      <c r="P52" s="90">
        <f>+'[2]Consumer Cost'!P52+'[3]Consumer Cost'!P52+'[4]Consumer Cost'!P52+'[5]Consumer Cost'!P52</f>
        <v>0</v>
      </c>
      <c r="Q52" s="90">
        <f>+'[2]Consumer Cost'!Q52+'[3]Consumer Cost'!Q52+'[4]Consumer Cost'!Q52+'[5]Consumer Cost'!Q52</f>
        <v>0</v>
      </c>
      <c r="R52" s="90">
        <f>+'[2]Consumer Cost'!R52+'[3]Consumer Cost'!R52+'[4]Consumer Cost'!R52+'[5]Consumer Cost'!R52</f>
        <v>0</v>
      </c>
      <c r="S52" s="90">
        <f>+'[2]Consumer Cost'!S52+'[3]Consumer Cost'!S52+'[4]Consumer Cost'!S52+'[5]Consumer Cost'!S52</f>
        <v>0</v>
      </c>
      <c r="T52" s="90">
        <f>+'[2]Consumer Cost'!T52+'[3]Consumer Cost'!T52+'[4]Consumer Cost'!T52+'[5]Consumer Cost'!T52</f>
        <v>0</v>
      </c>
      <c r="U52" s="90">
        <f>+'[2]Consumer Cost'!U52+'[3]Consumer Cost'!U52+'[4]Consumer Cost'!U52+'[5]Consumer Cost'!U52</f>
        <v>0</v>
      </c>
      <c r="V52" s="90">
        <f>+'[2]Consumer Cost'!V52+'[3]Consumer Cost'!V52+'[4]Consumer Cost'!V52+'[5]Consumer Cost'!V52</f>
        <v>0</v>
      </c>
      <c r="W52" s="90">
        <f>+'[2]Consumer Cost'!W52+'[3]Consumer Cost'!W52+'[4]Consumer Cost'!W52+'[5]Consumer Cost'!W52</f>
        <v>0</v>
      </c>
    </row>
    <row r="53" spans="1:23" x14ac:dyDescent="0.25">
      <c r="A53" s="3" t="s">
        <v>13</v>
      </c>
      <c r="B53" s="90">
        <f>+'[2]Consumer Cost'!B53+'[3]Consumer Cost'!B53+'[4]Consumer Cost'!B53+'[5]Consumer Cost'!B53</f>
        <v>0</v>
      </c>
      <c r="C53" s="90">
        <f>+'[2]Consumer Cost'!C53+'[3]Consumer Cost'!C53+'[4]Consumer Cost'!C53+'[5]Consumer Cost'!C53</f>
        <v>0</v>
      </c>
      <c r="D53" s="90">
        <f>+'[2]Consumer Cost'!D53+'[3]Consumer Cost'!D53+'[4]Consumer Cost'!D53+'[5]Consumer Cost'!D53</f>
        <v>0</v>
      </c>
      <c r="E53" s="90">
        <f>+'[2]Consumer Cost'!E53+'[3]Consumer Cost'!E53+'[4]Consumer Cost'!E53+'[5]Consumer Cost'!E53</f>
        <v>0</v>
      </c>
      <c r="F53" s="90">
        <f>+'[2]Consumer Cost'!F53+'[3]Consumer Cost'!F53+'[4]Consumer Cost'!F53+'[5]Consumer Cost'!F53</f>
        <v>0</v>
      </c>
      <c r="G53" s="90">
        <f>+'[2]Consumer Cost'!G53+'[3]Consumer Cost'!G53+'[4]Consumer Cost'!G53+'[5]Consumer Cost'!G53</f>
        <v>0</v>
      </c>
      <c r="H53" s="90">
        <f>+'[2]Consumer Cost'!H53+'[3]Consumer Cost'!H53+'[4]Consumer Cost'!H53+'[5]Consumer Cost'!H53</f>
        <v>0</v>
      </c>
      <c r="I53" s="90">
        <f>+'[2]Consumer Cost'!I53+'[3]Consumer Cost'!I53+'[4]Consumer Cost'!I53+'[5]Consumer Cost'!I53</f>
        <v>0</v>
      </c>
      <c r="J53" s="90">
        <f>+'[2]Consumer Cost'!J53+'[3]Consumer Cost'!J53+'[4]Consumer Cost'!J53+'[5]Consumer Cost'!J53</f>
        <v>0</v>
      </c>
      <c r="K53" s="90">
        <f>+'[2]Consumer Cost'!K53+'[3]Consumer Cost'!K53+'[4]Consumer Cost'!K53+'[5]Consumer Cost'!K53</f>
        <v>0</v>
      </c>
      <c r="L53" s="90">
        <f>+'[2]Consumer Cost'!L53+'[3]Consumer Cost'!L53+'[4]Consumer Cost'!L53+'[5]Consumer Cost'!L53</f>
        <v>0</v>
      </c>
      <c r="M53" s="90">
        <f>+'[2]Consumer Cost'!M53+'[3]Consumer Cost'!M53+'[4]Consumer Cost'!M53+'[5]Consumer Cost'!M53</f>
        <v>0</v>
      </c>
      <c r="N53" s="90">
        <f>+'[2]Consumer Cost'!N53+'[3]Consumer Cost'!N53+'[4]Consumer Cost'!N53+'[5]Consumer Cost'!N53</f>
        <v>0</v>
      </c>
      <c r="O53" s="90">
        <f>+'[2]Consumer Cost'!O53+'[3]Consumer Cost'!O53+'[4]Consumer Cost'!O53+'[5]Consumer Cost'!O53</f>
        <v>0</v>
      </c>
      <c r="P53" s="90">
        <f>+'[2]Consumer Cost'!P53+'[3]Consumer Cost'!P53+'[4]Consumer Cost'!P53+'[5]Consumer Cost'!P53</f>
        <v>0</v>
      </c>
      <c r="Q53" s="90">
        <f>+'[2]Consumer Cost'!Q53+'[3]Consumer Cost'!Q53+'[4]Consumer Cost'!Q53+'[5]Consumer Cost'!Q53</f>
        <v>0</v>
      </c>
      <c r="R53" s="90">
        <f>+'[2]Consumer Cost'!R53+'[3]Consumer Cost'!R53+'[4]Consumer Cost'!R53+'[5]Consumer Cost'!R53</f>
        <v>0</v>
      </c>
      <c r="S53" s="90">
        <f>+'[2]Consumer Cost'!S53+'[3]Consumer Cost'!S53+'[4]Consumer Cost'!S53+'[5]Consumer Cost'!S53</f>
        <v>0</v>
      </c>
      <c r="T53" s="90">
        <f>+'[2]Consumer Cost'!T53+'[3]Consumer Cost'!T53+'[4]Consumer Cost'!T53+'[5]Consumer Cost'!T53</f>
        <v>0</v>
      </c>
      <c r="U53" s="90">
        <f>+'[2]Consumer Cost'!U53+'[3]Consumer Cost'!U53+'[4]Consumer Cost'!U53+'[5]Consumer Cost'!U53</f>
        <v>0</v>
      </c>
      <c r="V53" s="90">
        <f>+'[2]Consumer Cost'!V53+'[3]Consumer Cost'!V53+'[4]Consumer Cost'!V53+'[5]Consumer Cost'!V53</f>
        <v>0</v>
      </c>
      <c r="W53" s="90">
        <f>+'[2]Consumer Cost'!W53+'[3]Consumer Cost'!W53+'[4]Consumer Cost'!W53+'[5]Consumer Cost'!W53</f>
        <v>0</v>
      </c>
    </row>
    <row r="54" spans="1:23" x14ac:dyDescent="0.25">
      <c r="A54" s="3" t="s">
        <v>14</v>
      </c>
      <c r="B54" s="90">
        <f>+'[2]Consumer Cost'!B54+'[3]Consumer Cost'!B54+'[4]Consumer Cost'!B54+'[5]Consumer Cost'!B54</f>
        <v>0</v>
      </c>
      <c r="C54" s="90">
        <f>+'[2]Consumer Cost'!C54+'[3]Consumer Cost'!C54+'[4]Consumer Cost'!C54+'[5]Consumer Cost'!C54</f>
        <v>0</v>
      </c>
      <c r="D54" s="90">
        <f>+'[2]Consumer Cost'!D54+'[3]Consumer Cost'!D54+'[4]Consumer Cost'!D54+'[5]Consumer Cost'!D54</f>
        <v>0</v>
      </c>
      <c r="E54" s="90">
        <f>+'[2]Consumer Cost'!E54+'[3]Consumer Cost'!E54+'[4]Consumer Cost'!E54+'[5]Consumer Cost'!E54</f>
        <v>0</v>
      </c>
      <c r="F54" s="90">
        <f>+'[2]Consumer Cost'!F54+'[3]Consumer Cost'!F54+'[4]Consumer Cost'!F54+'[5]Consumer Cost'!F54</f>
        <v>0</v>
      </c>
      <c r="G54" s="90">
        <f>+'[2]Consumer Cost'!G54+'[3]Consumer Cost'!G54+'[4]Consumer Cost'!G54+'[5]Consumer Cost'!G54</f>
        <v>0</v>
      </c>
      <c r="H54" s="90">
        <f>+'[2]Consumer Cost'!H54+'[3]Consumer Cost'!H54+'[4]Consumer Cost'!H54+'[5]Consumer Cost'!H54</f>
        <v>0</v>
      </c>
      <c r="I54" s="90">
        <f>+'[2]Consumer Cost'!I54+'[3]Consumer Cost'!I54+'[4]Consumer Cost'!I54+'[5]Consumer Cost'!I54</f>
        <v>0</v>
      </c>
      <c r="J54" s="90">
        <f>+'[2]Consumer Cost'!J54+'[3]Consumer Cost'!J54+'[4]Consumer Cost'!J54+'[5]Consumer Cost'!J54</f>
        <v>0</v>
      </c>
      <c r="K54" s="90">
        <f>+'[2]Consumer Cost'!K54+'[3]Consumer Cost'!K54+'[4]Consumer Cost'!K54+'[5]Consumer Cost'!K54</f>
        <v>0</v>
      </c>
      <c r="L54" s="90">
        <f>+'[2]Consumer Cost'!L54+'[3]Consumer Cost'!L54+'[4]Consumer Cost'!L54+'[5]Consumer Cost'!L54</f>
        <v>0</v>
      </c>
      <c r="M54" s="90">
        <f>+'[2]Consumer Cost'!M54+'[3]Consumer Cost'!M54+'[4]Consumer Cost'!M54+'[5]Consumer Cost'!M54</f>
        <v>0</v>
      </c>
      <c r="N54" s="90">
        <f>+'[2]Consumer Cost'!N54+'[3]Consumer Cost'!N54+'[4]Consumer Cost'!N54+'[5]Consumer Cost'!N54</f>
        <v>0</v>
      </c>
      <c r="O54" s="90">
        <f>+'[2]Consumer Cost'!O54+'[3]Consumer Cost'!O54+'[4]Consumer Cost'!O54+'[5]Consumer Cost'!O54</f>
        <v>0</v>
      </c>
      <c r="P54" s="90">
        <f>+'[2]Consumer Cost'!P54+'[3]Consumer Cost'!P54+'[4]Consumer Cost'!P54+'[5]Consumer Cost'!P54</f>
        <v>0</v>
      </c>
      <c r="Q54" s="90">
        <f>+'[2]Consumer Cost'!Q54+'[3]Consumer Cost'!Q54+'[4]Consumer Cost'!Q54+'[5]Consumer Cost'!Q54</f>
        <v>0</v>
      </c>
      <c r="R54" s="90">
        <f>+'[2]Consumer Cost'!R54+'[3]Consumer Cost'!R54+'[4]Consumer Cost'!R54+'[5]Consumer Cost'!R54</f>
        <v>0</v>
      </c>
      <c r="S54" s="90">
        <f>+'[2]Consumer Cost'!S54+'[3]Consumer Cost'!S54+'[4]Consumer Cost'!S54+'[5]Consumer Cost'!S54</f>
        <v>0</v>
      </c>
      <c r="T54" s="90">
        <f>+'[2]Consumer Cost'!T54+'[3]Consumer Cost'!T54+'[4]Consumer Cost'!T54+'[5]Consumer Cost'!T54</f>
        <v>0</v>
      </c>
      <c r="U54" s="90">
        <f>+'[2]Consumer Cost'!U54+'[3]Consumer Cost'!U54+'[4]Consumer Cost'!U54+'[5]Consumer Cost'!U54</f>
        <v>0</v>
      </c>
      <c r="V54" s="90">
        <f>+'[2]Consumer Cost'!V54+'[3]Consumer Cost'!V54+'[4]Consumer Cost'!V54+'[5]Consumer Cost'!V54</f>
        <v>0</v>
      </c>
      <c r="W54" s="90">
        <f>+'[2]Consumer Cost'!W54+'[3]Consumer Cost'!W54+'[4]Consumer Cost'!W54+'[5]Consumer Cost'!W54</f>
        <v>0</v>
      </c>
    </row>
    <row r="55" spans="1:23" x14ac:dyDescent="0.25">
      <c r="A55" s="4"/>
    </row>
    <row r="56" spans="1:23" x14ac:dyDescent="0.25">
      <c r="A56" s="4" t="s">
        <v>92</v>
      </c>
    </row>
    <row r="57" spans="1:23" x14ac:dyDescent="0.25">
      <c r="A57" s="5" t="s">
        <v>0</v>
      </c>
      <c r="B57" s="3">
        <v>2014</v>
      </c>
      <c r="C57" s="3">
        <v>2015</v>
      </c>
      <c r="D57" s="3">
        <v>2016</v>
      </c>
      <c r="E57" s="3">
        <v>2017</v>
      </c>
      <c r="F57" s="3">
        <v>2018</v>
      </c>
      <c r="G57" s="3">
        <v>2019</v>
      </c>
      <c r="H57" s="3">
        <v>2020</v>
      </c>
      <c r="I57" s="3">
        <v>2021</v>
      </c>
      <c r="J57" s="3">
        <v>2022</v>
      </c>
      <c r="K57" s="3">
        <v>2023</v>
      </c>
      <c r="L57" s="3">
        <v>2024</v>
      </c>
      <c r="M57" s="3">
        <v>2025</v>
      </c>
      <c r="N57" s="3">
        <v>2026</v>
      </c>
      <c r="O57" s="3">
        <v>2027</v>
      </c>
      <c r="P57" s="3">
        <v>2028</v>
      </c>
      <c r="Q57" s="3">
        <v>2029</v>
      </c>
      <c r="R57" s="3">
        <v>2030</v>
      </c>
      <c r="S57" s="3">
        <v>2031</v>
      </c>
      <c r="T57" s="3">
        <v>2032</v>
      </c>
      <c r="U57" s="3">
        <v>2033</v>
      </c>
      <c r="V57" s="3">
        <v>2034</v>
      </c>
      <c r="W57" s="3">
        <v>2035</v>
      </c>
    </row>
    <row r="58" spans="1:23" ht="16.5" thickBot="1" x14ac:dyDescent="0.3">
      <c r="A58" s="25" t="s">
        <v>31</v>
      </c>
      <c r="B58" s="93">
        <f t="shared" ref="B58" si="6">SUM(B59:B63)</f>
        <v>0</v>
      </c>
      <c r="C58" s="93">
        <f t="shared" ref="C58:D58" si="7">SUM(C59:C63)</f>
        <v>10.377505136456477</v>
      </c>
      <c r="D58" s="93">
        <f t="shared" si="7"/>
        <v>10.377505136456477</v>
      </c>
      <c r="E58" s="93">
        <f t="shared" ref="E58:W58" si="8">SUM(E59:E63)</f>
        <v>10.377505136456477</v>
      </c>
      <c r="F58" s="93">
        <f t="shared" si="8"/>
        <v>10.377505136456476</v>
      </c>
      <c r="G58" s="93">
        <f t="shared" si="8"/>
        <v>10.377505136456476</v>
      </c>
      <c r="H58" s="93">
        <f t="shared" si="8"/>
        <v>10.377505136456474</v>
      </c>
      <c r="I58" s="93">
        <f t="shared" si="8"/>
        <v>10.377505136456474</v>
      </c>
      <c r="J58" s="93">
        <f t="shared" si="8"/>
        <v>10.377505136456474</v>
      </c>
      <c r="K58" s="93">
        <f t="shared" si="8"/>
        <v>10.377505136456474</v>
      </c>
      <c r="L58" s="93">
        <f t="shared" si="8"/>
        <v>10.377505136456474</v>
      </c>
      <c r="M58" s="93">
        <f t="shared" si="8"/>
        <v>10.377505136456474</v>
      </c>
      <c r="N58" s="93">
        <f t="shared" si="8"/>
        <v>10.377505136456474</v>
      </c>
      <c r="O58" s="93">
        <f t="shared" si="8"/>
        <v>10.377505136456474</v>
      </c>
      <c r="P58" s="93">
        <f t="shared" si="8"/>
        <v>10.377505136456474</v>
      </c>
      <c r="Q58" s="93">
        <f t="shared" si="8"/>
        <v>10.377505136456474</v>
      </c>
      <c r="R58" s="93">
        <f t="shared" si="8"/>
        <v>10.377505136456474</v>
      </c>
      <c r="S58" s="93">
        <f t="shared" si="8"/>
        <v>10.377505136456474</v>
      </c>
      <c r="T58" s="93">
        <f t="shared" si="8"/>
        <v>10.377505136456474</v>
      </c>
      <c r="U58" s="93">
        <f t="shared" si="8"/>
        <v>10.377505136456474</v>
      </c>
      <c r="V58" s="93">
        <f t="shared" si="8"/>
        <v>10.377505136456474</v>
      </c>
      <c r="W58" s="93">
        <f t="shared" si="8"/>
        <v>10.377505136456477</v>
      </c>
    </row>
    <row r="59" spans="1:23" ht="16.5" thickTop="1" x14ac:dyDescent="0.25">
      <c r="A59" s="15" t="s">
        <v>8</v>
      </c>
      <c r="B59" s="90">
        <f>+'[2]Consumer Cost'!B59+'[3]Consumer Cost'!B59+'[4]Consumer Cost'!B59+'[5]Consumer Cost'!B59</f>
        <v>0</v>
      </c>
      <c r="C59" s="90">
        <f>+'[2]Consumer Cost'!C59+'[3]Consumer Cost'!C59+'[4]Consumer Cost'!C59+'[5]Consumer Cost'!C59</f>
        <v>0</v>
      </c>
      <c r="D59" s="90">
        <f>+'[2]Consumer Cost'!D59+'[3]Consumer Cost'!D59+'[4]Consumer Cost'!D59+'[5]Consumer Cost'!D59</f>
        <v>0</v>
      </c>
      <c r="E59" s="90">
        <f>+'[2]Consumer Cost'!E59+'[3]Consumer Cost'!E59+'[4]Consumer Cost'!E59+'[5]Consumer Cost'!E59</f>
        <v>0</v>
      </c>
      <c r="F59" s="90">
        <f>+'[2]Consumer Cost'!F59+'[3]Consumer Cost'!F59+'[4]Consumer Cost'!F59+'[5]Consumer Cost'!F59</f>
        <v>0</v>
      </c>
      <c r="G59" s="90">
        <f>+'[2]Consumer Cost'!G59+'[3]Consumer Cost'!G59+'[4]Consumer Cost'!G59+'[5]Consumer Cost'!G59</f>
        <v>0</v>
      </c>
      <c r="H59" s="90">
        <f>+'[2]Consumer Cost'!H59+'[3]Consumer Cost'!H59+'[4]Consumer Cost'!H59+'[5]Consumer Cost'!H59</f>
        <v>0</v>
      </c>
      <c r="I59" s="90">
        <f>+'[2]Consumer Cost'!I59+'[3]Consumer Cost'!I59+'[4]Consumer Cost'!I59+'[5]Consumer Cost'!I59</f>
        <v>0</v>
      </c>
      <c r="J59" s="90">
        <f>+'[2]Consumer Cost'!J59+'[3]Consumer Cost'!J59+'[4]Consumer Cost'!J59+'[5]Consumer Cost'!J59</f>
        <v>0</v>
      </c>
      <c r="K59" s="90">
        <f>+'[2]Consumer Cost'!K59+'[3]Consumer Cost'!K59+'[4]Consumer Cost'!K59+'[5]Consumer Cost'!K59</f>
        <v>0</v>
      </c>
      <c r="L59" s="90">
        <f>+'[2]Consumer Cost'!L59+'[3]Consumer Cost'!L59+'[4]Consumer Cost'!L59+'[5]Consumer Cost'!L59</f>
        <v>0</v>
      </c>
      <c r="M59" s="90">
        <f>+'[2]Consumer Cost'!M59+'[3]Consumer Cost'!M59+'[4]Consumer Cost'!M59+'[5]Consumer Cost'!M59</f>
        <v>0</v>
      </c>
      <c r="N59" s="90">
        <f>+'[2]Consumer Cost'!N59+'[3]Consumer Cost'!N59+'[4]Consumer Cost'!N59+'[5]Consumer Cost'!N59</f>
        <v>0</v>
      </c>
      <c r="O59" s="90">
        <f>+'[2]Consumer Cost'!O59+'[3]Consumer Cost'!O59+'[4]Consumer Cost'!O59+'[5]Consumer Cost'!O59</f>
        <v>0</v>
      </c>
      <c r="P59" s="90">
        <f>+'[2]Consumer Cost'!P59+'[3]Consumer Cost'!P59+'[4]Consumer Cost'!P59+'[5]Consumer Cost'!P59</f>
        <v>0</v>
      </c>
      <c r="Q59" s="90">
        <f>+'[2]Consumer Cost'!Q59+'[3]Consumer Cost'!Q59+'[4]Consumer Cost'!Q59+'[5]Consumer Cost'!Q59</f>
        <v>0</v>
      </c>
      <c r="R59" s="90">
        <f>+'[2]Consumer Cost'!R59+'[3]Consumer Cost'!R59+'[4]Consumer Cost'!R59+'[5]Consumer Cost'!R59</f>
        <v>0</v>
      </c>
      <c r="S59" s="90">
        <f>+'[2]Consumer Cost'!S59+'[3]Consumer Cost'!S59+'[4]Consumer Cost'!S59+'[5]Consumer Cost'!S59</f>
        <v>0</v>
      </c>
      <c r="T59" s="90">
        <f>+'[2]Consumer Cost'!T59+'[3]Consumer Cost'!T59+'[4]Consumer Cost'!T59+'[5]Consumer Cost'!T59</f>
        <v>0</v>
      </c>
      <c r="U59" s="90">
        <f>+'[2]Consumer Cost'!U59+'[3]Consumer Cost'!U59+'[4]Consumer Cost'!U59+'[5]Consumer Cost'!U59</f>
        <v>0</v>
      </c>
      <c r="V59" s="90">
        <f>+'[2]Consumer Cost'!V59+'[3]Consumer Cost'!V59+'[4]Consumer Cost'!V59+'[5]Consumer Cost'!V59</f>
        <v>0</v>
      </c>
      <c r="W59" s="90">
        <f>+'[2]Consumer Cost'!W59+'[3]Consumer Cost'!W59+'[4]Consumer Cost'!W59+'[5]Consumer Cost'!W59</f>
        <v>0</v>
      </c>
    </row>
    <row r="60" spans="1:23" x14ac:dyDescent="0.25">
      <c r="A60" s="15" t="s">
        <v>11</v>
      </c>
      <c r="B60" s="90">
        <f>+'[2]Consumer Cost'!B60+'[3]Consumer Cost'!B60+'[4]Consumer Cost'!B60+'[5]Consumer Cost'!B60</f>
        <v>0</v>
      </c>
      <c r="C60" s="90">
        <f>+'[2]Consumer Cost'!C60+'[3]Consumer Cost'!C60+'[4]Consumer Cost'!C60+'[5]Consumer Cost'!C60</f>
        <v>10.377505136456477</v>
      </c>
      <c r="D60" s="90">
        <f>+'[2]Consumer Cost'!D60+'[3]Consumer Cost'!D60+'[4]Consumer Cost'!D60+'[5]Consumer Cost'!D60</f>
        <v>10.377505136456477</v>
      </c>
      <c r="E60" s="90">
        <f>+'[2]Consumer Cost'!E60+'[3]Consumer Cost'!E60+'[4]Consumer Cost'!E60+'[5]Consumer Cost'!E60</f>
        <v>10.377505136456477</v>
      </c>
      <c r="F60" s="90">
        <f>+'[2]Consumer Cost'!F60+'[3]Consumer Cost'!F60+'[4]Consumer Cost'!F60+'[5]Consumer Cost'!F60</f>
        <v>10.377505136456476</v>
      </c>
      <c r="G60" s="90">
        <f>+'[2]Consumer Cost'!G60+'[3]Consumer Cost'!G60+'[4]Consumer Cost'!G60+'[5]Consumer Cost'!G60</f>
        <v>10.377505136456476</v>
      </c>
      <c r="H60" s="90">
        <f>+'[2]Consumer Cost'!H60+'[3]Consumer Cost'!H60+'[4]Consumer Cost'!H60+'[5]Consumer Cost'!H60</f>
        <v>10.377505136456474</v>
      </c>
      <c r="I60" s="90">
        <f>+'[2]Consumer Cost'!I60+'[3]Consumer Cost'!I60+'[4]Consumer Cost'!I60+'[5]Consumer Cost'!I60</f>
        <v>10.377505136456474</v>
      </c>
      <c r="J60" s="90">
        <f>+'[2]Consumer Cost'!J60+'[3]Consumer Cost'!J60+'[4]Consumer Cost'!J60+'[5]Consumer Cost'!J60</f>
        <v>10.377505136456474</v>
      </c>
      <c r="K60" s="90">
        <f>+'[2]Consumer Cost'!K60+'[3]Consumer Cost'!K60+'[4]Consumer Cost'!K60+'[5]Consumer Cost'!K60</f>
        <v>10.377505136456474</v>
      </c>
      <c r="L60" s="90">
        <f>+'[2]Consumer Cost'!L60+'[3]Consumer Cost'!L60+'[4]Consumer Cost'!L60+'[5]Consumer Cost'!L60</f>
        <v>10.377505136456474</v>
      </c>
      <c r="M60" s="90">
        <f>+'[2]Consumer Cost'!M60+'[3]Consumer Cost'!M60+'[4]Consumer Cost'!M60+'[5]Consumer Cost'!M60</f>
        <v>10.377505136456474</v>
      </c>
      <c r="N60" s="90">
        <f>+'[2]Consumer Cost'!N60+'[3]Consumer Cost'!N60+'[4]Consumer Cost'!N60+'[5]Consumer Cost'!N60</f>
        <v>10.377505136456474</v>
      </c>
      <c r="O60" s="90">
        <f>+'[2]Consumer Cost'!O60+'[3]Consumer Cost'!O60+'[4]Consumer Cost'!O60+'[5]Consumer Cost'!O60</f>
        <v>10.377505136456474</v>
      </c>
      <c r="P60" s="90">
        <f>+'[2]Consumer Cost'!P60+'[3]Consumer Cost'!P60+'[4]Consumer Cost'!P60+'[5]Consumer Cost'!P60</f>
        <v>10.377505136456474</v>
      </c>
      <c r="Q60" s="90">
        <f>+'[2]Consumer Cost'!Q60+'[3]Consumer Cost'!Q60+'[4]Consumer Cost'!Q60+'[5]Consumer Cost'!Q60</f>
        <v>10.377505136456474</v>
      </c>
      <c r="R60" s="90">
        <f>+'[2]Consumer Cost'!R60+'[3]Consumer Cost'!R60+'[4]Consumer Cost'!R60+'[5]Consumer Cost'!R60</f>
        <v>10.377505136456474</v>
      </c>
      <c r="S60" s="90">
        <f>+'[2]Consumer Cost'!S60+'[3]Consumer Cost'!S60+'[4]Consumer Cost'!S60+'[5]Consumer Cost'!S60</f>
        <v>10.377505136456474</v>
      </c>
      <c r="T60" s="90">
        <f>+'[2]Consumer Cost'!T60+'[3]Consumer Cost'!T60+'[4]Consumer Cost'!T60+'[5]Consumer Cost'!T60</f>
        <v>10.377505136456474</v>
      </c>
      <c r="U60" s="90">
        <f>+'[2]Consumer Cost'!U60+'[3]Consumer Cost'!U60+'[4]Consumer Cost'!U60+'[5]Consumer Cost'!U60</f>
        <v>10.377505136456474</v>
      </c>
      <c r="V60" s="90">
        <f>+'[2]Consumer Cost'!V60+'[3]Consumer Cost'!V60+'[4]Consumer Cost'!V60+'[5]Consumer Cost'!V60</f>
        <v>10.377505136456474</v>
      </c>
      <c r="W60" s="90">
        <f>+'[2]Consumer Cost'!W60+'[3]Consumer Cost'!W60+'[4]Consumer Cost'!W60+'[5]Consumer Cost'!W60</f>
        <v>10.377505136456477</v>
      </c>
    </row>
    <row r="61" spans="1:23" x14ac:dyDescent="0.25">
      <c r="A61" s="15" t="s">
        <v>12</v>
      </c>
      <c r="B61" s="90">
        <f>+'[2]Consumer Cost'!B61+'[3]Consumer Cost'!B61+'[4]Consumer Cost'!B61+'[5]Consumer Cost'!B61</f>
        <v>0</v>
      </c>
      <c r="C61" s="90">
        <f>+'[2]Consumer Cost'!C61+'[3]Consumer Cost'!C61+'[4]Consumer Cost'!C61+'[5]Consumer Cost'!C61</f>
        <v>0</v>
      </c>
      <c r="D61" s="90">
        <f>+'[2]Consumer Cost'!D61+'[3]Consumer Cost'!D61+'[4]Consumer Cost'!D61+'[5]Consumer Cost'!D61</f>
        <v>0</v>
      </c>
      <c r="E61" s="90">
        <f>+'[2]Consumer Cost'!E61+'[3]Consumer Cost'!E61+'[4]Consumer Cost'!E61+'[5]Consumer Cost'!E61</f>
        <v>0</v>
      </c>
      <c r="F61" s="90">
        <f>+'[2]Consumer Cost'!F61+'[3]Consumer Cost'!F61+'[4]Consumer Cost'!F61+'[5]Consumer Cost'!F61</f>
        <v>0</v>
      </c>
      <c r="G61" s="90">
        <f>+'[2]Consumer Cost'!G61+'[3]Consumer Cost'!G61+'[4]Consumer Cost'!G61+'[5]Consumer Cost'!G61</f>
        <v>0</v>
      </c>
      <c r="H61" s="90">
        <f>+'[2]Consumer Cost'!H61+'[3]Consumer Cost'!H61+'[4]Consumer Cost'!H61+'[5]Consumer Cost'!H61</f>
        <v>0</v>
      </c>
      <c r="I61" s="90">
        <f>+'[2]Consumer Cost'!I61+'[3]Consumer Cost'!I61+'[4]Consumer Cost'!I61+'[5]Consumer Cost'!I61</f>
        <v>0</v>
      </c>
      <c r="J61" s="90">
        <f>+'[2]Consumer Cost'!J61+'[3]Consumer Cost'!J61+'[4]Consumer Cost'!J61+'[5]Consumer Cost'!J61</f>
        <v>0</v>
      </c>
      <c r="K61" s="90">
        <f>+'[2]Consumer Cost'!K61+'[3]Consumer Cost'!K61+'[4]Consumer Cost'!K61+'[5]Consumer Cost'!K61</f>
        <v>0</v>
      </c>
      <c r="L61" s="90">
        <f>+'[2]Consumer Cost'!L61+'[3]Consumer Cost'!L61+'[4]Consumer Cost'!L61+'[5]Consumer Cost'!L61</f>
        <v>0</v>
      </c>
      <c r="M61" s="90">
        <f>+'[2]Consumer Cost'!M61+'[3]Consumer Cost'!M61+'[4]Consumer Cost'!M61+'[5]Consumer Cost'!M61</f>
        <v>0</v>
      </c>
      <c r="N61" s="90">
        <f>+'[2]Consumer Cost'!N61+'[3]Consumer Cost'!N61+'[4]Consumer Cost'!N61+'[5]Consumer Cost'!N61</f>
        <v>0</v>
      </c>
      <c r="O61" s="90">
        <f>+'[2]Consumer Cost'!O61+'[3]Consumer Cost'!O61+'[4]Consumer Cost'!O61+'[5]Consumer Cost'!O61</f>
        <v>0</v>
      </c>
      <c r="P61" s="90">
        <f>+'[2]Consumer Cost'!P61+'[3]Consumer Cost'!P61+'[4]Consumer Cost'!P61+'[5]Consumer Cost'!P61</f>
        <v>0</v>
      </c>
      <c r="Q61" s="90">
        <f>+'[2]Consumer Cost'!Q61+'[3]Consumer Cost'!Q61+'[4]Consumer Cost'!Q61+'[5]Consumer Cost'!Q61</f>
        <v>0</v>
      </c>
      <c r="R61" s="90">
        <f>+'[2]Consumer Cost'!R61+'[3]Consumer Cost'!R61+'[4]Consumer Cost'!R61+'[5]Consumer Cost'!R61</f>
        <v>0</v>
      </c>
      <c r="S61" s="90">
        <f>+'[2]Consumer Cost'!S61+'[3]Consumer Cost'!S61+'[4]Consumer Cost'!S61+'[5]Consumer Cost'!S61</f>
        <v>0</v>
      </c>
      <c r="T61" s="90">
        <f>+'[2]Consumer Cost'!T61+'[3]Consumer Cost'!T61+'[4]Consumer Cost'!T61+'[5]Consumer Cost'!T61</f>
        <v>0</v>
      </c>
      <c r="U61" s="90">
        <f>+'[2]Consumer Cost'!U61+'[3]Consumer Cost'!U61+'[4]Consumer Cost'!U61+'[5]Consumer Cost'!U61</f>
        <v>0</v>
      </c>
      <c r="V61" s="90">
        <f>+'[2]Consumer Cost'!V61+'[3]Consumer Cost'!V61+'[4]Consumer Cost'!V61+'[5]Consumer Cost'!V61</f>
        <v>0</v>
      </c>
      <c r="W61" s="90">
        <f>+'[2]Consumer Cost'!W61+'[3]Consumer Cost'!W61+'[4]Consumer Cost'!W61+'[5]Consumer Cost'!W61</f>
        <v>0</v>
      </c>
    </row>
    <row r="62" spans="1:23" x14ac:dyDescent="0.25">
      <c r="A62" s="15" t="s">
        <v>13</v>
      </c>
      <c r="B62" s="90">
        <f>+'[2]Consumer Cost'!B62+'[3]Consumer Cost'!B62+'[4]Consumer Cost'!B62+'[5]Consumer Cost'!B62</f>
        <v>0</v>
      </c>
      <c r="C62" s="90">
        <f>+'[2]Consumer Cost'!C62+'[3]Consumer Cost'!C62+'[4]Consumer Cost'!C62+'[5]Consumer Cost'!C62</f>
        <v>0</v>
      </c>
      <c r="D62" s="90">
        <f>+'[2]Consumer Cost'!D62+'[3]Consumer Cost'!D62+'[4]Consumer Cost'!D62+'[5]Consumer Cost'!D62</f>
        <v>0</v>
      </c>
      <c r="E62" s="90">
        <f>+'[2]Consumer Cost'!E62+'[3]Consumer Cost'!E62+'[4]Consumer Cost'!E62+'[5]Consumer Cost'!E62</f>
        <v>0</v>
      </c>
      <c r="F62" s="90">
        <f>+'[2]Consumer Cost'!F62+'[3]Consumer Cost'!F62+'[4]Consumer Cost'!F62+'[5]Consumer Cost'!F62</f>
        <v>0</v>
      </c>
      <c r="G62" s="90">
        <f>+'[2]Consumer Cost'!G62+'[3]Consumer Cost'!G62+'[4]Consumer Cost'!G62+'[5]Consumer Cost'!G62</f>
        <v>0</v>
      </c>
      <c r="H62" s="90">
        <f>+'[2]Consumer Cost'!H62+'[3]Consumer Cost'!H62+'[4]Consumer Cost'!H62+'[5]Consumer Cost'!H62</f>
        <v>0</v>
      </c>
      <c r="I62" s="90">
        <f>+'[2]Consumer Cost'!I62+'[3]Consumer Cost'!I62+'[4]Consumer Cost'!I62+'[5]Consumer Cost'!I62</f>
        <v>0</v>
      </c>
      <c r="J62" s="90">
        <f>+'[2]Consumer Cost'!J62+'[3]Consumer Cost'!J62+'[4]Consumer Cost'!J62+'[5]Consumer Cost'!J62</f>
        <v>0</v>
      </c>
      <c r="K62" s="90">
        <f>+'[2]Consumer Cost'!K62+'[3]Consumer Cost'!K62+'[4]Consumer Cost'!K62+'[5]Consumer Cost'!K62</f>
        <v>0</v>
      </c>
      <c r="L62" s="90">
        <f>+'[2]Consumer Cost'!L62+'[3]Consumer Cost'!L62+'[4]Consumer Cost'!L62+'[5]Consumer Cost'!L62</f>
        <v>0</v>
      </c>
      <c r="M62" s="90">
        <f>+'[2]Consumer Cost'!M62+'[3]Consumer Cost'!M62+'[4]Consumer Cost'!M62+'[5]Consumer Cost'!M62</f>
        <v>0</v>
      </c>
      <c r="N62" s="90">
        <f>+'[2]Consumer Cost'!N62+'[3]Consumer Cost'!N62+'[4]Consumer Cost'!N62+'[5]Consumer Cost'!N62</f>
        <v>0</v>
      </c>
      <c r="O62" s="90">
        <f>+'[2]Consumer Cost'!O62+'[3]Consumer Cost'!O62+'[4]Consumer Cost'!O62+'[5]Consumer Cost'!O62</f>
        <v>0</v>
      </c>
      <c r="P62" s="90">
        <f>+'[2]Consumer Cost'!P62+'[3]Consumer Cost'!P62+'[4]Consumer Cost'!P62+'[5]Consumer Cost'!P62</f>
        <v>0</v>
      </c>
      <c r="Q62" s="90">
        <f>+'[2]Consumer Cost'!Q62+'[3]Consumer Cost'!Q62+'[4]Consumer Cost'!Q62+'[5]Consumer Cost'!Q62</f>
        <v>0</v>
      </c>
      <c r="R62" s="90">
        <f>+'[2]Consumer Cost'!R62+'[3]Consumer Cost'!R62+'[4]Consumer Cost'!R62+'[5]Consumer Cost'!R62</f>
        <v>0</v>
      </c>
      <c r="S62" s="90">
        <f>+'[2]Consumer Cost'!S62+'[3]Consumer Cost'!S62+'[4]Consumer Cost'!S62+'[5]Consumer Cost'!S62</f>
        <v>0</v>
      </c>
      <c r="T62" s="90">
        <f>+'[2]Consumer Cost'!T62+'[3]Consumer Cost'!T62+'[4]Consumer Cost'!T62+'[5]Consumer Cost'!T62</f>
        <v>0</v>
      </c>
      <c r="U62" s="90">
        <f>+'[2]Consumer Cost'!U62+'[3]Consumer Cost'!U62+'[4]Consumer Cost'!U62+'[5]Consumer Cost'!U62</f>
        <v>0</v>
      </c>
      <c r="V62" s="90">
        <f>+'[2]Consumer Cost'!V62+'[3]Consumer Cost'!V62+'[4]Consumer Cost'!V62+'[5]Consumer Cost'!V62</f>
        <v>0</v>
      </c>
      <c r="W62" s="90">
        <f>+'[2]Consumer Cost'!W62+'[3]Consumer Cost'!W62+'[4]Consumer Cost'!W62+'[5]Consumer Cost'!W62</f>
        <v>0</v>
      </c>
    </row>
    <row r="63" spans="1:23" x14ac:dyDescent="0.25">
      <c r="A63" s="15" t="s">
        <v>14</v>
      </c>
      <c r="B63" s="90">
        <f>+'[2]Consumer Cost'!B63+'[3]Consumer Cost'!B63+'[4]Consumer Cost'!B63+'[5]Consumer Cost'!B63</f>
        <v>0</v>
      </c>
      <c r="C63" s="90">
        <f>+'[2]Consumer Cost'!C63+'[3]Consumer Cost'!C63+'[4]Consumer Cost'!C63+'[5]Consumer Cost'!C63</f>
        <v>0</v>
      </c>
      <c r="D63" s="90">
        <f>+'[2]Consumer Cost'!D63+'[3]Consumer Cost'!D63+'[4]Consumer Cost'!D63+'[5]Consumer Cost'!D63</f>
        <v>0</v>
      </c>
      <c r="E63" s="90">
        <f>+'[2]Consumer Cost'!E63+'[3]Consumer Cost'!E63+'[4]Consumer Cost'!E63+'[5]Consumer Cost'!E63</f>
        <v>0</v>
      </c>
      <c r="F63" s="90">
        <f>+'[2]Consumer Cost'!F63+'[3]Consumer Cost'!F63+'[4]Consumer Cost'!F63+'[5]Consumer Cost'!F63</f>
        <v>0</v>
      </c>
      <c r="G63" s="90">
        <f>+'[2]Consumer Cost'!G63+'[3]Consumer Cost'!G63+'[4]Consumer Cost'!G63+'[5]Consumer Cost'!G63</f>
        <v>0</v>
      </c>
      <c r="H63" s="90">
        <f>+'[2]Consumer Cost'!H63+'[3]Consumer Cost'!H63+'[4]Consumer Cost'!H63+'[5]Consumer Cost'!H63</f>
        <v>0</v>
      </c>
      <c r="I63" s="90">
        <f>+'[2]Consumer Cost'!I63+'[3]Consumer Cost'!I63+'[4]Consumer Cost'!I63+'[5]Consumer Cost'!I63</f>
        <v>0</v>
      </c>
      <c r="J63" s="90">
        <f>+'[2]Consumer Cost'!J63+'[3]Consumer Cost'!J63+'[4]Consumer Cost'!J63+'[5]Consumer Cost'!J63</f>
        <v>0</v>
      </c>
      <c r="K63" s="90">
        <f>+'[2]Consumer Cost'!K63+'[3]Consumer Cost'!K63+'[4]Consumer Cost'!K63+'[5]Consumer Cost'!K63</f>
        <v>0</v>
      </c>
      <c r="L63" s="90">
        <f>+'[2]Consumer Cost'!L63+'[3]Consumer Cost'!L63+'[4]Consumer Cost'!L63+'[5]Consumer Cost'!L63</f>
        <v>0</v>
      </c>
      <c r="M63" s="90">
        <f>+'[2]Consumer Cost'!M63+'[3]Consumer Cost'!M63+'[4]Consumer Cost'!M63+'[5]Consumer Cost'!M63</f>
        <v>0</v>
      </c>
      <c r="N63" s="90">
        <f>+'[2]Consumer Cost'!N63+'[3]Consumer Cost'!N63+'[4]Consumer Cost'!N63+'[5]Consumer Cost'!N63</f>
        <v>0</v>
      </c>
      <c r="O63" s="90">
        <f>+'[2]Consumer Cost'!O63+'[3]Consumer Cost'!O63+'[4]Consumer Cost'!O63+'[5]Consumer Cost'!O63</f>
        <v>0</v>
      </c>
      <c r="P63" s="90">
        <f>+'[2]Consumer Cost'!P63+'[3]Consumer Cost'!P63+'[4]Consumer Cost'!P63+'[5]Consumer Cost'!P63</f>
        <v>0</v>
      </c>
      <c r="Q63" s="90">
        <f>+'[2]Consumer Cost'!Q63+'[3]Consumer Cost'!Q63+'[4]Consumer Cost'!Q63+'[5]Consumer Cost'!Q63</f>
        <v>0</v>
      </c>
      <c r="R63" s="90">
        <f>+'[2]Consumer Cost'!R63+'[3]Consumer Cost'!R63+'[4]Consumer Cost'!R63+'[5]Consumer Cost'!R63</f>
        <v>0</v>
      </c>
      <c r="S63" s="90">
        <f>+'[2]Consumer Cost'!S63+'[3]Consumer Cost'!S63+'[4]Consumer Cost'!S63+'[5]Consumer Cost'!S63</f>
        <v>0</v>
      </c>
      <c r="T63" s="90">
        <f>+'[2]Consumer Cost'!T63+'[3]Consumer Cost'!T63+'[4]Consumer Cost'!T63+'[5]Consumer Cost'!T63</f>
        <v>0</v>
      </c>
      <c r="U63" s="90">
        <f>+'[2]Consumer Cost'!U63+'[3]Consumer Cost'!U63+'[4]Consumer Cost'!U63+'[5]Consumer Cost'!U63</f>
        <v>0</v>
      </c>
      <c r="V63" s="90">
        <f>+'[2]Consumer Cost'!V63+'[3]Consumer Cost'!V63+'[4]Consumer Cost'!V63+'[5]Consumer Cost'!V63</f>
        <v>0</v>
      </c>
      <c r="W63" s="90">
        <f>+'[2]Consumer Cost'!W63+'[3]Consumer Cost'!W63+'[4]Consumer Cost'!W63+'[5]Consumer Cost'!W63</f>
        <v>0</v>
      </c>
    </row>
    <row r="64" spans="1:23" x14ac:dyDescent="0.25">
      <c r="A64" s="4"/>
    </row>
    <row r="65" spans="1:23" x14ac:dyDescent="0.25">
      <c r="A65" s="4" t="s">
        <v>93</v>
      </c>
    </row>
    <row r="66" spans="1:23" x14ac:dyDescent="0.25">
      <c r="A66" s="8" t="s">
        <v>0</v>
      </c>
      <c r="B66" s="3">
        <v>2014</v>
      </c>
      <c r="C66" s="3">
        <v>2015</v>
      </c>
      <c r="D66" s="3">
        <v>2016</v>
      </c>
      <c r="E66" s="3">
        <v>2017</v>
      </c>
      <c r="F66" s="3">
        <v>2018</v>
      </c>
      <c r="G66" s="3">
        <v>2019</v>
      </c>
      <c r="H66" s="3">
        <v>2020</v>
      </c>
      <c r="I66" s="3">
        <v>2021</v>
      </c>
      <c r="J66" s="3">
        <v>2022</v>
      </c>
      <c r="K66" s="3">
        <v>2023</v>
      </c>
      <c r="L66" s="3">
        <v>2024</v>
      </c>
      <c r="M66" s="3">
        <v>2025</v>
      </c>
      <c r="N66" s="3">
        <v>2026</v>
      </c>
      <c r="O66" s="3">
        <v>2027</v>
      </c>
      <c r="P66" s="3">
        <v>2028</v>
      </c>
      <c r="Q66" s="3">
        <v>2029</v>
      </c>
      <c r="R66" s="3">
        <v>2030</v>
      </c>
      <c r="S66" s="3">
        <v>2031</v>
      </c>
      <c r="T66" s="3">
        <v>2032</v>
      </c>
      <c r="U66" s="3">
        <v>2033</v>
      </c>
      <c r="V66" s="3">
        <v>2034</v>
      </c>
      <c r="W66" s="3">
        <v>2035</v>
      </c>
    </row>
    <row r="67" spans="1:23" ht="16.5" thickBot="1" x14ac:dyDescent="0.3">
      <c r="A67" s="25" t="s">
        <v>8</v>
      </c>
      <c r="B67" s="93">
        <f t="shared" ref="B67" si="9">SUM(B68:B72)</f>
        <v>0.39513002648413426</v>
      </c>
      <c r="C67" s="93">
        <f t="shared" ref="C67:W67" si="10">SUM(C68:C72)</f>
        <v>0.42941178563709204</v>
      </c>
      <c r="D67" s="93">
        <f t="shared" si="10"/>
        <v>0.46124484770769558</v>
      </c>
      <c r="E67" s="93">
        <f t="shared" si="10"/>
        <v>0.49080411963039894</v>
      </c>
      <c r="F67" s="93">
        <f t="shared" si="10"/>
        <v>0.51825201498719498</v>
      </c>
      <c r="G67" s="93">
        <f t="shared" si="10"/>
        <v>0.54373934638993404</v>
      </c>
      <c r="H67" s="93">
        <f t="shared" si="10"/>
        <v>0.56740615412104889</v>
      </c>
      <c r="I67" s="93">
        <f t="shared" si="10"/>
        <v>0.5893824755856556</v>
      </c>
      <c r="J67" s="93">
        <f t="shared" si="10"/>
        <v>0.60978905980279041</v>
      </c>
      <c r="K67" s="93">
        <f t="shared" si="10"/>
        <v>0.62873803086155844</v>
      </c>
      <c r="L67" s="93">
        <f t="shared" si="10"/>
        <v>0.64633350398755729</v>
      </c>
      <c r="M67" s="93">
        <f t="shared" si="10"/>
        <v>0.66267215760455622</v>
      </c>
      <c r="N67" s="93">
        <f t="shared" si="10"/>
        <v>0.67784376453462658</v>
      </c>
      <c r="O67" s="93">
        <f t="shared" si="10"/>
        <v>0.69193168525540649</v>
      </c>
      <c r="P67" s="93">
        <f t="shared" si="10"/>
        <v>0.70501332592470178</v>
      </c>
      <c r="Q67" s="93">
        <f t="shared" si="10"/>
        <v>0.71716056368904768</v>
      </c>
      <c r="R67" s="93">
        <f t="shared" si="10"/>
        <v>0.7284401416130829</v>
      </c>
      <c r="S67" s="93">
        <f t="shared" si="10"/>
        <v>0.73891403539968725</v>
      </c>
      <c r="T67" s="93">
        <f t="shared" si="10"/>
        <v>0.74863979391581981</v>
      </c>
      <c r="U67" s="93">
        <f t="shared" si="10"/>
        <v>0.75767085539508572</v>
      </c>
      <c r="V67" s="93">
        <f t="shared" si="10"/>
        <v>0.76605684105440419</v>
      </c>
      <c r="W67" s="93">
        <f t="shared" si="10"/>
        <v>0.77384382773805693</v>
      </c>
    </row>
    <row r="68" spans="1:23" ht="16.5" thickTop="1" x14ac:dyDescent="0.25">
      <c r="A68" s="15" t="s">
        <v>8</v>
      </c>
      <c r="B68" s="90">
        <f>+'[2]Consumer Cost'!B68+'[3]Consumer Cost'!B68+'[4]Consumer Cost'!B68+'[5]Consumer Cost'!B68</f>
        <v>0.39513002648413426</v>
      </c>
      <c r="C68" s="90">
        <f>+'[2]Consumer Cost'!C68+'[3]Consumer Cost'!C68+'[4]Consumer Cost'!C68+'[5]Consumer Cost'!C68</f>
        <v>0.36690645316383896</v>
      </c>
      <c r="D68" s="90">
        <f>+'[2]Consumer Cost'!D68+'[3]Consumer Cost'!D68+'[4]Consumer Cost'!D68+'[5]Consumer Cost'!D68</f>
        <v>0.34069884936642186</v>
      </c>
      <c r="E68" s="90">
        <f>+'[2]Consumer Cost'!E68+'[3]Consumer Cost'!E68+'[4]Consumer Cost'!E68+'[5]Consumer Cost'!E68</f>
        <v>0.31636321726882027</v>
      </c>
      <c r="F68" s="90">
        <f>+'[2]Consumer Cost'!F68+'[3]Consumer Cost'!F68+'[4]Consumer Cost'!F68+'[5]Consumer Cost'!F68</f>
        <v>0.29376584460676169</v>
      </c>
      <c r="G68" s="90">
        <f>+'[2]Consumer Cost'!G68+'[3]Consumer Cost'!G68+'[4]Consumer Cost'!G68+'[5]Consumer Cost'!G68</f>
        <v>0.27278256999199302</v>
      </c>
      <c r="H68" s="90">
        <f>+'[2]Consumer Cost'!H68+'[3]Consumer Cost'!H68+'[4]Consumer Cost'!H68+'[5]Consumer Cost'!H68</f>
        <v>0.25329810070685066</v>
      </c>
      <c r="I68" s="90">
        <f>+'[2]Consumer Cost'!I68+'[3]Consumer Cost'!I68+'[4]Consumer Cost'!I68+'[5]Consumer Cost'!I68</f>
        <v>0.23520537922778989</v>
      </c>
      <c r="J68" s="90">
        <f>+'[2]Consumer Cost'!J68+'[3]Consumer Cost'!J68+'[4]Consumer Cost'!J68+'[5]Consumer Cost'!J68</f>
        <v>0.21840499499723348</v>
      </c>
      <c r="K68" s="90">
        <f>+'[2]Consumer Cost'!K68+'[3]Consumer Cost'!K68+'[4]Consumer Cost'!K68+'[5]Consumer Cost'!K68</f>
        <v>0.20280463821171679</v>
      </c>
      <c r="L68" s="90">
        <f>+'[2]Consumer Cost'!L68+'[3]Consumer Cost'!L68+'[4]Consumer Cost'!L68+'[5]Consumer Cost'!L68</f>
        <v>0.18831859262516559</v>
      </c>
      <c r="M68" s="90">
        <f>+'[2]Consumer Cost'!M68+'[3]Consumer Cost'!M68+'[4]Consumer Cost'!M68+'[5]Consumer Cost'!M68</f>
        <v>0.17486726458051091</v>
      </c>
      <c r="N68" s="90">
        <f>+'[2]Consumer Cost'!N68+'[3]Consumer Cost'!N68+'[4]Consumer Cost'!N68+'[5]Consumer Cost'!N68</f>
        <v>0.162376745681903</v>
      </c>
      <c r="O68" s="90">
        <f>+'[2]Consumer Cost'!O68+'[3]Consumer Cost'!O68+'[4]Consumer Cost'!O68+'[5]Consumer Cost'!O68</f>
        <v>0.15077840670462422</v>
      </c>
      <c r="P68" s="90">
        <f>+'[2]Consumer Cost'!P68+'[3]Consumer Cost'!P68+'[4]Consumer Cost'!P68+'[5]Consumer Cost'!P68</f>
        <v>0.14000852051143675</v>
      </c>
      <c r="Q68" s="90">
        <f>+'[2]Consumer Cost'!Q68+'[3]Consumer Cost'!Q68+'[4]Consumer Cost'!Q68+'[5]Consumer Cost'!Q68</f>
        <v>0.13000791190347699</v>
      </c>
      <c r="R68" s="90">
        <f>+'[2]Consumer Cost'!R68+'[3]Consumer Cost'!R68+'[4]Consumer Cost'!R68+'[5]Consumer Cost'!R68</f>
        <v>0.12072163248180005</v>
      </c>
      <c r="S68" s="90">
        <f>+'[2]Consumer Cost'!S68+'[3]Consumer Cost'!S68+'[4]Consumer Cost'!S68+'[5]Consumer Cost'!S68</f>
        <v>0.11209865873310004</v>
      </c>
      <c r="T68" s="90">
        <f>+'[2]Consumer Cost'!T68+'[3]Consumer Cost'!T68+'[4]Consumer Cost'!T68+'[5]Consumer Cost'!T68</f>
        <v>0.10409161168073576</v>
      </c>
      <c r="U68" s="90">
        <f>+'[2]Consumer Cost'!U68+'[3]Consumer Cost'!U68+'[4]Consumer Cost'!U68+'[5]Consumer Cost'!U68</f>
        <v>9.6656496560683203E-2</v>
      </c>
      <c r="V68" s="90">
        <f>+'[2]Consumer Cost'!V68+'[3]Consumer Cost'!V68+'[4]Consumer Cost'!V68+'[5]Consumer Cost'!V68</f>
        <v>8.9752461092062974E-2</v>
      </c>
      <c r="W68" s="90">
        <f>+'[2]Consumer Cost'!W68+'[3]Consumer Cost'!W68+'[4]Consumer Cost'!W68+'[5]Consumer Cost'!W68</f>
        <v>8.334157101405848E-2</v>
      </c>
    </row>
    <row r="69" spans="1:23" x14ac:dyDescent="0.25">
      <c r="A69" s="15" t="s">
        <v>11</v>
      </c>
      <c r="B69" s="90">
        <f>+'[2]Consumer Cost'!B69+'[3]Consumer Cost'!B69+'[4]Consumer Cost'!B69+'[5]Consumer Cost'!B69</f>
        <v>0</v>
      </c>
      <c r="C69" s="90">
        <f>+'[2]Consumer Cost'!C69+'[3]Consumer Cost'!C69+'[4]Consumer Cost'!C69+'[5]Consumer Cost'!C69</f>
        <v>6.2505332473253045E-2</v>
      </c>
      <c r="D69" s="90">
        <f>+'[2]Consumer Cost'!D69+'[3]Consumer Cost'!D69+'[4]Consumer Cost'!D69+'[5]Consumer Cost'!D69</f>
        <v>0.12054599834127375</v>
      </c>
      <c r="E69" s="90">
        <f>+'[2]Consumer Cost'!E69+'[3]Consumer Cost'!E69+'[4]Consumer Cost'!E69+'[5]Consumer Cost'!E69</f>
        <v>0.17444090236157866</v>
      </c>
      <c r="F69" s="90">
        <f>+'[2]Consumer Cost'!F69+'[3]Consumer Cost'!F69+'[4]Consumer Cost'!F69+'[5]Consumer Cost'!F69</f>
        <v>0.22448617038043323</v>
      </c>
      <c r="G69" s="90">
        <f>+'[2]Consumer Cost'!G69+'[3]Consumer Cost'!G69+'[4]Consumer Cost'!G69+'[5]Consumer Cost'!G69</f>
        <v>0.27095677639794102</v>
      </c>
      <c r="H69" s="90">
        <f>+'[2]Consumer Cost'!H69+'[3]Consumer Cost'!H69+'[4]Consumer Cost'!H69+'[5]Consumer Cost'!H69</f>
        <v>0.31410805341419828</v>
      </c>
      <c r="I69" s="90">
        <f>+'[2]Consumer Cost'!I69+'[3]Consumer Cost'!I69+'[4]Consumer Cost'!I69+'[5]Consumer Cost'!I69</f>
        <v>0.35417709635786576</v>
      </c>
      <c r="J69" s="90">
        <f>+'[2]Consumer Cost'!J69+'[3]Consumer Cost'!J69+'[4]Consumer Cost'!J69+'[5]Consumer Cost'!J69</f>
        <v>0.39138406480555693</v>
      </c>
      <c r="K69" s="90">
        <f>+'[2]Consumer Cost'!K69+'[3]Consumer Cost'!K69+'[4]Consumer Cost'!K69+'[5]Consumer Cost'!K69</f>
        <v>0.42593339264984165</v>
      </c>
      <c r="L69" s="90">
        <f>+'[2]Consumer Cost'!L69+'[3]Consumer Cost'!L69+'[4]Consumer Cost'!L69+'[5]Consumer Cost'!L69</f>
        <v>0.4580149113623917</v>
      </c>
      <c r="M69" s="90">
        <f>+'[2]Consumer Cost'!M69+'[3]Consumer Cost'!M69+'[4]Consumer Cost'!M69+'[5]Consumer Cost'!M69</f>
        <v>0.48780489302404528</v>
      </c>
      <c r="N69" s="90">
        <f>+'[2]Consumer Cost'!N69+'[3]Consumer Cost'!N69+'[4]Consumer Cost'!N69+'[5]Consumer Cost'!N69</f>
        <v>0.51546701885272361</v>
      </c>
      <c r="O69" s="90">
        <f>+'[2]Consumer Cost'!O69+'[3]Consumer Cost'!O69+'[4]Consumer Cost'!O69+'[5]Consumer Cost'!O69</f>
        <v>0.54115327855078221</v>
      </c>
      <c r="P69" s="90">
        <f>+'[2]Consumer Cost'!P69+'[3]Consumer Cost'!P69+'[4]Consumer Cost'!P69+'[5]Consumer Cost'!P69</f>
        <v>0.56500480541326503</v>
      </c>
      <c r="Q69" s="90">
        <f>+'[2]Consumer Cost'!Q69+'[3]Consumer Cost'!Q69+'[4]Consumer Cost'!Q69+'[5]Consumer Cost'!Q69</f>
        <v>0.58715265178557063</v>
      </c>
      <c r="R69" s="90">
        <f>+'[2]Consumer Cost'!R69+'[3]Consumer Cost'!R69+'[4]Consumer Cost'!R69+'[5]Consumer Cost'!R69</f>
        <v>0.60771850913128289</v>
      </c>
      <c r="S69" s="90">
        <f>+'[2]Consumer Cost'!S69+'[3]Consumer Cost'!S69+'[4]Consumer Cost'!S69+'[5]Consumer Cost'!S69</f>
        <v>0.62681537666658715</v>
      </c>
      <c r="T69" s="90">
        <f>+'[2]Consumer Cost'!T69+'[3]Consumer Cost'!T69+'[4]Consumer Cost'!T69+'[5]Consumer Cost'!T69</f>
        <v>0.64454818223508403</v>
      </c>
      <c r="U69" s="90">
        <f>+'[2]Consumer Cost'!U69+'[3]Consumer Cost'!U69+'[4]Consumer Cost'!U69+'[5]Consumer Cost'!U69</f>
        <v>0.66101435883440252</v>
      </c>
      <c r="V69" s="90">
        <f>+'[2]Consumer Cost'!V69+'[3]Consumer Cost'!V69+'[4]Consumer Cost'!V69+'[5]Consumer Cost'!V69</f>
        <v>0.67630437996234116</v>
      </c>
      <c r="W69" s="90">
        <f>+'[2]Consumer Cost'!W69+'[3]Consumer Cost'!W69+'[4]Consumer Cost'!W69+'[5]Consumer Cost'!W69</f>
        <v>0.69050225672399845</v>
      </c>
    </row>
    <row r="70" spans="1:23" x14ac:dyDescent="0.25">
      <c r="A70" s="15" t="s">
        <v>12</v>
      </c>
      <c r="B70" s="90">
        <f>+'[2]Consumer Cost'!B70+'[3]Consumer Cost'!B70+'[4]Consumer Cost'!B70+'[5]Consumer Cost'!B70</f>
        <v>0</v>
      </c>
      <c r="C70" s="90">
        <f>+'[2]Consumer Cost'!C70+'[3]Consumer Cost'!C70+'[4]Consumer Cost'!C70+'[5]Consumer Cost'!C70</f>
        <v>0</v>
      </c>
      <c r="D70" s="90">
        <f>+'[2]Consumer Cost'!D70+'[3]Consumer Cost'!D70+'[4]Consumer Cost'!D70+'[5]Consumer Cost'!D70</f>
        <v>0</v>
      </c>
      <c r="E70" s="90">
        <f>+'[2]Consumer Cost'!E70+'[3]Consumer Cost'!E70+'[4]Consumer Cost'!E70+'[5]Consumer Cost'!E70</f>
        <v>0</v>
      </c>
      <c r="F70" s="90">
        <f>+'[2]Consumer Cost'!F70+'[3]Consumer Cost'!F70+'[4]Consumer Cost'!F70+'[5]Consumer Cost'!F70</f>
        <v>0</v>
      </c>
      <c r="G70" s="90">
        <f>+'[2]Consumer Cost'!G70+'[3]Consumer Cost'!G70+'[4]Consumer Cost'!G70+'[5]Consumer Cost'!G70</f>
        <v>0</v>
      </c>
      <c r="H70" s="90">
        <f>+'[2]Consumer Cost'!H70+'[3]Consumer Cost'!H70+'[4]Consumer Cost'!H70+'[5]Consumer Cost'!H70</f>
        <v>0</v>
      </c>
      <c r="I70" s="90">
        <f>+'[2]Consumer Cost'!I70+'[3]Consumer Cost'!I70+'[4]Consumer Cost'!I70+'[5]Consumer Cost'!I70</f>
        <v>0</v>
      </c>
      <c r="J70" s="90">
        <f>+'[2]Consumer Cost'!J70+'[3]Consumer Cost'!J70+'[4]Consumer Cost'!J70+'[5]Consumer Cost'!J70</f>
        <v>0</v>
      </c>
      <c r="K70" s="90">
        <f>+'[2]Consumer Cost'!K70+'[3]Consumer Cost'!K70+'[4]Consumer Cost'!K70+'[5]Consumer Cost'!K70</f>
        <v>0</v>
      </c>
      <c r="L70" s="90">
        <f>+'[2]Consumer Cost'!L70+'[3]Consumer Cost'!L70+'[4]Consumer Cost'!L70+'[5]Consumer Cost'!L70</f>
        <v>0</v>
      </c>
      <c r="M70" s="90">
        <f>+'[2]Consumer Cost'!M70+'[3]Consumer Cost'!M70+'[4]Consumer Cost'!M70+'[5]Consumer Cost'!M70</f>
        <v>0</v>
      </c>
      <c r="N70" s="90">
        <f>+'[2]Consumer Cost'!N70+'[3]Consumer Cost'!N70+'[4]Consumer Cost'!N70+'[5]Consumer Cost'!N70</f>
        <v>0</v>
      </c>
      <c r="O70" s="90">
        <f>+'[2]Consumer Cost'!O70+'[3]Consumer Cost'!O70+'[4]Consumer Cost'!O70+'[5]Consumer Cost'!O70</f>
        <v>0</v>
      </c>
      <c r="P70" s="90">
        <f>+'[2]Consumer Cost'!P70+'[3]Consumer Cost'!P70+'[4]Consumer Cost'!P70+'[5]Consumer Cost'!P70</f>
        <v>0</v>
      </c>
      <c r="Q70" s="90">
        <f>+'[2]Consumer Cost'!Q70+'[3]Consumer Cost'!Q70+'[4]Consumer Cost'!Q70+'[5]Consumer Cost'!Q70</f>
        <v>0</v>
      </c>
      <c r="R70" s="90">
        <f>+'[2]Consumer Cost'!R70+'[3]Consumer Cost'!R70+'[4]Consumer Cost'!R70+'[5]Consumer Cost'!R70</f>
        <v>0</v>
      </c>
      <c r="S70" s="90">
        <f>+'[2]Consumer Cost'!S70+'[3]Consumer Cost'!S70+'[4]Consumer Cost'!S70+'[5]Consumer Cost'!S70</f>
        <v>0</v>
      </c>
      <c r="T70" s="90">
        <f>+'[2]Consumer Cost'!T70+'[3]Consumer Cost'!T70+'[4]Consumer Cost'!T70+'[5]Consumer Cost'!T70</f>
        <v>0</v>
      </c>
      <c r="U70" s="90">
        <f>+'[2]Consumer Cost'!U70+'[3]Consumer Cost'!U70+'[4]Consumer Cost'!U70+'[5]Consumer Cost'!U70</f>
        <v>0</v>
      </c>
      <c r="V70" s="90">
        <f>+'[2]Consumer Cost'!V70+'[3]Consumer Cost'!V70+'[4]Consumer Cost'!V70+'[5]Consumer Cost'!V70</f>
        <v>0</v>
      </c>
      <c r="W70" s="90">
        <f>+'[2]Consumer Cost'!W70+'[3]Consumer Cost'!W70+'[4]Consumer Cost'!W70+'[5]Consumer Cost'!W70</f>
        <v>0</v>
      </c>
    </row>
    <row r="71" spans="1:23" x14ac:dyDescent="0.25">
      <c r="A71" s="15" t="s">
        <v>13</v>
      </c>
      <c r="B71" s="90">
        <f>+'[2]Consumer Cost'!B71+'[3]Consumer Cost'!B71+'[4]Consumer Cost'!B71+'[5]Consumer Cost'!B71</f>
        <v>0</v>
      </c>
      <c r="C71" s="90">
        <f>+'[2]Consumer Cost'!C71+'[3]Consumer Cost'!C71+'[4]Consumer Cost'!C71+'[5]Consumer Cost'!C71</f>
        <v>0</v>
      </c>
      <c r="D71" s="90">
        <f>+'[2]Consumer Cost'!D71+'[3]Consumer Cost'!D71+'[4]Consumer Cost'!D71+'[5]Consumer Cost'!D71</f>
        <v>0</v>
      </c>
      <c r="E71" s="90">
        <f>+'[2]Consumer Cost'!E71+'[3]Consumer Cost'!E71+'[4]Consumer Cost'!E71+'[5]Consumer Cost'!E71</f>
        <v>0</v>
      </c>
      <c r="F71" s="90">
        <f>+'[2]Consumer Cost'!F71+'[3]Consumer Cost'!F71+'[4]Consumer Cost'!F71+'[5]Consumer Cost'!F71</f>
        <v>0</v>
      </c>
      <c r="G71" s="90">
        <f>+'[2]Consumer Cost'!G71+'[3]Consumer Cost'!G71+'[4]Consumer Cost'!G71+'[5]Consumer Cost'!G71</f>
        <v>0</v>
      </c>
      <c r="H71" s="90">
        <f>+'[2]Consumer Cost'!H71+'[3]Consumer Cost'!H71+'[4]Consumer Cost'!H71+'[5]Consumer Cost'!H71</f>
        <v>0</v>
      </c>
      <c r="I71" s="90">
        <f>+'[2]Consumer Cost'!I71+'[3]Consumer Cost'!I71+'[4]Consumer Cost'!I71+'[5]Consumer Cost'!I71</f>
        <v>0</v>
      </c>
      <c r="J71" s="90">
        <f>+'[2]Consumer Cost'!J71+'[3]Consumer Cost'!J71+'[4]Consumer Cost'!J71+'[5]Consumer Cost'!J71</f>
        <v>0</v>
      </c>
      <c r="K71" s="90">
        <f>+'[2]Consumer Cost'!K71+'[3]Consumer Cost'!K71+'[4]Consumer Cost'!K71+'[5]Consumer Cost'!K71</f>
        <v>0</v>
      </c>
      <c r="L71" s="90">
        <f>+'[2]Consumer Cost'!L71+'[3]Consumer Cost'!L71+'[4]Consumer Cost'!L71+'[5]Consumer Cost'!L71</f>
        <v>0</v>
      </c>
      <c r="M71" s="90">
        <f>+'[2]Consumer Cost'!M71+'[3]Consumer Cost'!M71+'[4]Consumer Cost'!M71+'[5]Consumer Cost'!M71</f>
        <v>0</v>
      </c>
      <c r="N71" s="90">
        <f>+'[2]Consumer Cost'!N71+'[3]Consumer Cost'!N71+'[4]Consumer Cost'!N71+'[5]Consumer Cost'!N71</f>
        <v>0</v>
      </c>
      <c r="O71" s="90">
        <f>+'[2]Consumer Cost'!O71+'[3]Consumer Cost'!O71+'[4]Consumer Cost'!O71+'[5]Consumer Cost'!O71</f>
        <v>0</v>
      </c>
      <c r="P71" s="90">
        <f>+'[2]Consumer Cost'!P71+'[3]Consumer Cost'!P71+'[4]Consumer Cost'!P71+'[5]Consumer Cost'!P71</f>
        <v>0</v>
      </c>
      <c r="Q71" s="90">
        <f>+'[2]Consumer Cost'!Q71+'[3]Consumer Cost'!Q71+'[4]Consumer Cost'!Q71+'[5]Consumer Cost'!Q71</f>
        <v>0</v>
      </c>
      <c r="R71" s="90">
        <f>+'[2]Consumer Cost'!R71+'[3]Consumer Cost'!R71+'[4]Consumer Cost'!R71+'[5]Consumer Cost'!R71</f>
        <v>0</v>
      </c>
      <c r="S71" s="90">
        <f>+'[2]Consumer Cost'!S71+'[3]Consumer Cost'!S71+'[4]Consumer Cost'!S71+'[5]Consumer Cost'!S71</f>
        <v>0</v>
      </c>
      <c r="T71" s="90">
        <f>+'[2]Consumer Cost'!T71+'[3]Consumer Cost'!T71+'[4]Consumer Cost'!T71+'[5]Consumer Cost'!T71</f>
        <v>0</v>
      </c>
      <c r="U71" s="90">
        <f>+'[2]Consumer Cost'!U71+'[3]Consumer Cost'!U71+'[4]Consumer Cost'!U71+'[5]Consumer Cost'!U71</f>
        <v>0</v>
      </c>
      <c r="V71" s="90">
        <f>+'[2]Consumer Cost'!V71+'[3]Consumer Cost'!V71+'[4]Consumer Cost'!V71+'[5]Consumer Cost'!V71</f>
        <v>0</v>
      </c>
      <c r="W71" s="90">
        <f>+'[2]Consumer Cost'!W71+'[3]Consumer Cost'!W71+'[4]Consumer Cost'!W71+'[5]Consumer Cost'!W71</f>
        <v>0</v>
      </c>
    </row>
    <row r="72" spans="1:23" x14ac:dyDescent="0.25">
      <c r="A72" s="15" t="s">
        <v>14</v>
      </c>
      <c r="B72" s="90">
        <f>+'[2]Consumer Cost'!B72+'[3]Consumer Cost'!B72+'[4]Consumer Cost'!B72+'[5]Consumer Cost'!B72</f>
        <v>0</v>
      </c>
      <c r="C72" s="90">
        <f>+'[2]Consumer Cost'!C72+'[3]Consumer Cost'!C72+'[4]Consumer Cost'!C72+'[5]Consumer Cost'!C72</f>
        <v>0</v>
      </c>
      <c r="D72" s="90">
        <f>+'[2]Consumer Cost'!D72+'[3]Consumer Cost'!D72+'[4]Consumer Cost'!D72+'[5]Consumer Cost'!D72</f>
        <v>0</v>
      </c>
      <c r="E72" s="90">
        <f>+'[2]Consumer Cost'!E72+'[3]Consumer Cost'!E72+'[4]Consumer Cost'!E72+'[5]Consumer Cost'!E72</f>
        <v>0</v>
      </c>
      <c r="F72" s="90">
        <f>+'[2]Consumer Cost'!F72+'[3]Consumer Cost'!F72+'[4]Consumer Cost'!F72+'[5]Consumer Cost'!F72</f>
        <v>0</v>
      </c>
      <c r="G72" s="90">
        <f>+'[2]Consumer Cost'!G72+'[3]Consumer Cost'!G72+'[4]Consumer Cost'!G72+'[5]Consumer Cost'!G72</f>
        <v>0</v>
      </c>
      <c r="H72" s="90">
        <f>+'[2]Consumer Cost'!H72+'[3]Consumer Cost'!H72+'[4]Consumer Cost'!H72+'[5]Consumer Cost'!H72</f>
        <v>0</v>
      </c>
      <c r="I72" s="90">
        <f>+'[2]Consumer Cost'!I72+'[3]Consumer Cost'!I72+'[4]Consumer Cost'!I72+'[5]Consumer Cost'!I72</f>
        <v>0</v>
      </c>
      <c r="J72" s="90">
        <f>+'[2]Consumer Cost'!J72+'[3]Consumer Cost'!J72+'[4]Consumer Cost'!J72+'[5]Consumer Cost'!J72</f>
        <v>0</v>
      </c>
      <c r="K72" s="90">
        <f>+'[2]Consumer Cost'!K72+'[3]Consumer Cost'!K72+'[4]Consumer Cost'!K72+'[5]Consumer Cost'!K72</f>
        <v>0</v>
      </c>
      <c r="L72" s="90">
        <f>+'[2]Consumer Cost'!L72+'[3]Consumer Cost'!L72+'[4]Consumer Cost'!L72+'[5]Consumer Cost'!L72</f>
        <v>0</v>
      </c>
      <c r="M72" s="90">
        <f>+'[2]Consumer Cost'!M72+'[3]Consumer Cost'!M72+'[4]Consumer Cost'!M72+'[5]Consumer Cost'!M72</f>
        <v>0</v>
      </c>
      <c r="N72" s="90">
        <f>+'[2]Consumer Cost'!N72+'[3]Consumer Cost'!N72+'[4]Consumer Cost'!N72+'[5]Consumer Cost'!N72</f>
        <v>0</v>
      </c>
      <c r="O72" s="90">
        <f>+'[2]Consumer Cost'!O72+'[3]Consumer Cost'!O72+'[4]Consumer Cost'!O72+'[5]Consumer Cost'!O72</f>
        <v>0</v>
      </c>
      <c r="P72" s="90">
        <f>+'[2]Consumer Cost'!P72+'[3]Consumer Cost'!P72+'[4]Consumer Cost'!P72+'[5]Consumer Cost'!P72</f>
        <v>0</v>
      </c>
      <c r="Q72" s="90">
        <f>+'[2]Consumer Cost'!Q72+'[3]Consumer Cost'!Q72+'[4]Consumer Cost'!Q72+'[5]Consumer Cost'!Q72</f>
        <v>0</v>
      </c>
      <c r="R72" s="90">
        <f>+'[2]Consumer Cost'!R72+'[3]Consumer Cost'!R72+'[4]Consumer Cost'!R72+'[5]Consumer Cost'!R72</f>
        <v>0</v>
      </c>
      <c r="S72" s="90">
        <f>+'[2]Consumer Cost'!S72+'[3]Consumer Cost'!S72+'[4]Consumer Cost'!S72+'[5]Consumer Cost'!S72</f>
        <v>0</v>
      </c>
      <c r="T72" s="90">
        <f>+'[2]Consumer Cost'!T72+'[3]Consumer Cost'!T72+'[4]Consumer Cost'!T72+'[5]Consumer Cost'!T72</f>
        <v>0</v>
      </c>
      <c r="U72" s="90">
        <f>+'[2]Consumer Cost'!U72+'[3]Consumer Cost'!U72+'[4]Consumer Cost'!U72+'[5]Consumer Cost'!U72</f>
        <v>0</v>
      </c>
      <c r="V72" s="90">
        <f>+'[2]Consumer Cost'!V72+'[3]Consumer Cost'!V72+'[4]Consumer Cost'!V72+'[5]Consumer Cost'!V72</f>
        <v>0</v>
      </c>
      <c r="W72" s="90">
        <f>+'[2]Consumer Cost'!W72+'[3]Consumer Cost'!W72+'[4]Consumer Cost'!W72+'[5]Consumer Cost'!W72</f>
        <v>0</v>
      </c>
    </row>
    <row r="74" spans="1:23" x14ac:dyDescent="0.25">
      <c r="A74" s="4" t="s">
        <v>94</v>
      </c>
    </row>
    <row r="75" spans="1:23" x14ac:dyDescent="0.25">
      <c r="A75" s="5" t="s">
        <v>0</v>
      </c>
      <c r="B75" s="33">
        <v>2014</v>
      </c>
      <c r="C75" s="33">
        <v>2015</v>
      </c>
      <c r="D75" s="33">
        <v>2016</v>
      </c>
      <c r="E75" s="33">
        <v>2017</v>
      </c>
      <c r="F75" s="33">
        <v>2018</v>
      </c>
      <c r="G75" s="33">
        <v>2019</v>
      </c>
      <c r="H75" s="33">
        <v>2020</v>
      </c>
      <c r="I75" s="33">
        <v>2021</v>
      </c>
      <c r="J75" s="33">
        <v>2022</v>
      </c>
      <c r="K75" s="33">
        <v>2023</v>
      </c>
      <c r="L75" s="33">
        <v>2024</v>
      </c>
      <c r="M75" s="33">
        <v>2025</v>
      </c>
      <c r="N75" s="33">
        <v>2026</v>
      </c>
      <c r="O75" s="33">
        <v>2027</v>
      </c>
      <c r="P75" s="33">
        <v>2028</v>
      </c>
      <c r="Q75" s="33">
        <v>2029</v>
      </c>
      <c r="R75" s="33">
        <v>2030</v>
      </c>
      <c r="S75" s="33">
        <v>2031</v>
      </c>
      <c r="T75" s="33">
        <v>2032</v>
      </c>
      <c r="U75" s="33">
        <v>2033</v>
      </c>
      <c r="V75" s="33">
        <v>2034</v>
      </c>
      <c r="W75" s="33">
        <v>2035</v>
      </c>
    </row>
    <row r="76" spans="1:23" ht="16.5" thickBot="1" x14ac:dyDescent="0.3">
      <c r="A76" s="26" t="s">
        <v>31</v>
      </c>
      <c r="B76" s="93">
        <f t="shared" ref="B76:W76" si="11">SUM(B77:B81)</f>
        <v>26.940764067531102</v>
      </c>
      <c r="C76" s="93">
        <f t="shared" si="11"/>
        <v>26.404819919075571</v>
      </c>
      <c r="D76" s="93">
        <f t="shared" si="11"/>
        <v>25.914509258232119</v>
      </c>
      <c r="E76" s="93">
        <f t="shared" si="11"/>
        <v>25.467303089422469</v>
      </c>
      <c r="F76" s="93">
        <f t="shared" si="11"/>
        <v>25.060824866832405</v>
      </c>
      <c r="G76" s="93">
        <f t="shared" si="11"/>
        <v>24.692841475794907</v>
      </c>
      <c r="H76" s="93">
        <f t="shared" si="11"/>
        <v>24.361254749887387</v>
      </c>
      <c r="I76" s="93">
        <f t="shared" si="11"/>
        <v>24.064093491949656</v>
      </c>
      <c r="J76" s="93">
        <f t="shared" si="11"/>
        <v>23.799505969116538</v>
      </c>
      <c r="K76" s="93">
        <f t="shared" si="11"/>
        <v>23.565752853734296</v>
      </c>
      <c r="L76" s="93">
        <f t="shared" si="11"/>
        <v>23.361200583699727</v>
      </c>
      <c r="M76" s="93">
        <f t="shared" si="11"/>
        <v>23.184315117331682</v>
      </c>
      <c r="N76" s="93">
        <f t="shared" si="11"/>
        <v>23.033656059362102</v>
      </c>
      <c r="O76" s="93">
        <f t="shared" si="11"/>
        <v>22.907871136023587</v>
      </c>
      <c r="P76" s="93">
        <f t="shared" si="11"/>
        <v>22.805690998517637</v>
      </c>
      <c r="Q76" s="93">
        <f t="shared" si="11"/>
        <v>22.725924335377673</v>
      </c>
      <c r="R76" s="93">
        <f t="shared" si="11"/>
        <v>22.667453275397339</v>
      </c>
      <c r="S76" s="93">
        <f t="shared" si="11"/>
        <v>22.629229063882889</v>
      </c>
      <c r="T76" s="93">
        <f t="shared" si="11"/>
        <v>22.610267996011792</v>
      </c>
      <c r="U76" s="93">
        <f t="shared" si="11"/>
        <v>22.609647592042517</v>
      </c>
      <c r="V76" s="93">
        <f t="shared" si="11"/>
        <v>22.626503000025885</v>
      </c>
      <c r="W76" s="93">
        <f t="shared" si="11"/>
        <v>22.660023612520366</v>
      </c>
    </row>
    <row r="77" spans="1:23" ht="16.5" thickTop="1" x14ac:dyDescent="0.25">
      <c r="A77" s="15" t="s">
        <v>8</v>
      </c>
      <c r="B77" s="90">
        <f>+'[2]Consumer Cost'!B77+'[3]Consumer Cost'!B77+'[4]Consumer Cost'!B77+'[5]Consumer Cost'!B77</f>
        <v>26.940764067531102</v>
      </c>
      <c r="C77" s="90">
        <f>+'[2]Consumer Cost'!C77+'[3]Consumer Cost'!C77+'[4]Consumer Cost'!C77+'[5]Consumer Cost'!C77</f>
        <v>25.341637286094077</v>
      </c>
      <c r="D77" s="90">
        <f>+'[2]Consumer Cost'!D77+'[3]Consumer Cost'!D77+'[4]Consumer Cost'!D77+'[5]Consumer Cost'!D77</f>
        <v>23.837430101469486</v>
      </c>
      <c r="E77" s="90">
        <f>+'[2]Consumer Cost'!E77+'[3]Consumer Cost'!E77+'[4]Consumer Cost'!E77+'[5]Consumer Cost'!E77</f>
        <v>22.4225083575894</v>
      </c>
      <c r="F77" s="90">
        <f>+'[2]Consumer Cost'!F77+'[3]Consumer Cost'!F77+'[4]Consumer Cost'!F77+'[5]Consumer Cost'!F77</f>
        <v>21.091572325792487</v>
      </c>
      <c r="G77" s="90">
        <f>+'[2]Consumer Cost'!G77+'[3]Consumer Cost'!G77+'[4]Consumer Cost'!G77+'[5]Consumer Cost'!G77</f>
        <v>19.83963685416866</v>
      </c>
      <c r="H77" s="90">
        <f>+'[2]Consumer Cost'!H77+'[3]Consumer Cost'!H77+'[4]Consumer Cost'!H77+'[5]Consumer Cost'!H77</f>
        <v>18.662012695181932</v>
      </c>
      <c r="I77" s="90">
        <f>+'[2]Consumer Cost'!I77+'[3]Consumer Cost'!I77+'[4]Consumer Cost'!I77+'[5]Consumer Cost'!I77</f>
        <v>17.554288941632205</v>
      </c>
      <c r="J77" s="90">
        <f>+'[2]Consumer Cost'!J77+'[3]Consumer Cost'!J77+'[4]Consumer Cost'!J77+'[5]Consumer Cost'!J77</f>
        <v>16.512316505168176</v>
      </c>
      <c r="K77" s="90">
        <f>+'[2]Consumer Cost'!K77+'[3]Consumer Cost'!K77+'[4]Consumer Cost'!K77+'[5]Consumer Cost'!K77</f>
        <v>15.532192575468548</v>
      </c>
      <c r="L77" s="90">
        <f>+'[2]Consumer Cost'!L77+'[3]Consumer Cost'!L77+'[4]Consumer Cost'!L77+'[5]Consumer Cost'!L77</f>
        <v>14.610246001881809</v>
      </c>
      <c r="M77" s="90">
        <f>+'[2]Consumer Cost'!M77+'[3]Consumer Cost'!M77+'[4]Consumer Cost'!M77+'[5]Consumer Cost'!M77</f>
        <v>13.743023542770109</v>
      </c>
      <c r="N77" s="90">
        <f>+'[2]Consumer Cost'!N77+'[3]Consumer Cost'!N77+'[4]Consumer Cost'!N77+'[5]Consumer Cost'!N77</f>
        <v>12.927276931052825</v>
      </c>
      <c r="O77" s="90">
        <f>+'[2]Consumer Cost'!O77+'[3]Consumer Cost'!O77+'[4]Consumer Cost'!O77+'[5]Consumer Cost'!O77</f>
        <v>12.159950707502475</v>
      </c>
      <c r="P77" s="90">
        <f>+'[2]Consumer Cost'!P77+'[3]Consumer Cost'!P77+'[4]Consumer Cost'!P77+'[5]Consumer Cost'!P77</f>
        <v>11.438170776221433</v>
      </c>
      <c r="Q77" s="90">
        <f>+'[2]Consumer Cost'!Q77+'[3]Consumer Cost'!Q77+'[4]Consumer Cost'!Q77+'[5]Consumer Cost'!Q77</f>
        <v>10.75923363943286</v>
      </c>
      <c r="R77" s="90">
        <f>+'[2]Consumer Cost'!R77+'[3]Consumer Cost'!R77+'[4]Consumer Cost'!R77+'[5]Consumer Cost'!R77</f>
        <v>10.120596271263665</v>
      </c>
      <c r="S77" s="90">
        <f>+'[2]Consumer Cost'!S77+'[3]Consumer Cost'!S77+'[4]Consumer Cost'!S77+'[5]Consumer Cost'!S77</f>
        <v>9.5198665925907999</v>
      </c>
      <c r="T77" s="90">
        <f>+'[2]Consumer Cost'!T77+'[3]Consumer Cost'!T77+'[4]Consumer Cost'!T77+'[5]Consumer Cost'!T77</f>
        <v>8.9547945112734446</v>
      </c>
      <c r="U77" s="90">
        <f>+'[2]Consumer Cost'!U77+'[3]Consumer Cost'!U77+'[4]Consumer Cost'!U77+'[5]Consumer Cost'!U77</f>
        <v>8.4232634942114277</v>
      </c>
      <c r="V77" s="90">
        <f>+'[2]Consumer Cost'!V77+'[3]Consumer Cost'!V77+'[4]Consumer Cost'!V77+'[5]Consumer Cost'!V77</f>
        <v>7.9232826396621618</v>
      </c>
      <c r="W77" s="90">
        <f>+'[2]Consumer Cost'!W77+'[3]Consumer Cost'!W77+'[4]Consumer Cost'!W77+'[5]Consumer Cost'!W77</f>
        <v>7.4529792201222156</v>
      </c>
    </row>
    <row r="78" spans="1:23" x14ac:dyDescent="0.25">
      <c r="A78" s="15" t="s">
        <v>11</v>
      </c>
      <c r="B78" s="90">
        <f>+'[2]Consumer Cost'!B78+'[3]Consumer Cost'!B78+'[4]Consumer Cost'!B78+'[5]Consumer Cost'!B78</f>
        <v>0</v>
      </c>
      <c r="C78" s="90">
        <f>+'[2]Consumer Cost'!C78+'[3]Consumer Cost'!C78+'[4]Consumer Cost'!C78+'[5]Consumer Cost'!C78</f>
        <v>1.0631826329814951</v>
      </c>
      <c r="D78" s="90">
        <f>+'[2]Consumer Cost'!D78+'[3]Consumer Cost'!D78+'[4]Consumer Cost'!D78+'[5]Consumer Cost'!D78</f>
        <v>2.0770791567626334</v>
      </c>
      <c r="E78" s="90">
        <f>+'[2]Consumer Cost'!E78+'[3]Consumer Cost'!E78+'[4]Consumer Cost'!E78+'[5]Consumer Cost'!E78</f>
        <v>3.0447947318330679</v>
      </c>
      <c r="F78" s="90">
        <f>+'[2]Consumer Cost'!F78+'[3]Consumer Cost'!F78+'[4]Consumer Cost'!F78+'[5]Consumer Cost'!F78</f>
        <v>3.969252541039916</v>
      </c>
      <c r="G78" s="90">
        <f>+'[2]Consumer Cost'!G78+'[3]Consumer Cost'!G78+'[4]Consumer Cost'!G78+'[5]Consumer Cost'!G78</f>
        <v>4.8532046216262454</v>
      </c>
      <c r="H78" s="90">
        <f>+'[2]Consumer Cost'!H78+'[3]Consumer Cost'!H78+'[4]Consumer Cost'!H78+'[5]Consumer Cost'!H78</f>
        <v>5.6992420547054543</v>
      </c>
      <c r="I78" s="90">
        <f>+'[2]Consumer Cost'!I78+'[3]Consumer Cost'!I78+'[4]Consumer Cost'!I78+'[5]Consumer Cost'!I78</f>
        <v>6.5098045503174511</v>
      </c>
      <c r="J78" s="90">
        <f>+'[2]Consumer Cost'!J78+'[3]Consumer Cost'!J78+'[4]Consumer Cost'!J78+'[5]Consumer Cost'!J78</f>
        <v>7.2871894639483621</v>
      </c>
      <c r="K78" s="90">
        <f>+'[2]Consumer Cost'!K78+'[3]Consumer Cost'!K78+'[4]Consumer Cost'!K78+'[5]Consumer Cost'!K78</f>
        <v>8.033560278265746</v>
      </c>
      <c r="L78" s="90">
        <f>+'[2]Consumer Cost'!L78+'[3]Consumer Cost'!L78+'[4]Consumer Cost'!L78+'[5]Consumer Cost'!L78</f>
        <v>8.7509545818179184</v>
      </c>
      <c r="M78" s="90">
        <f>+'[2]Consumer Cost'!M78+'[3]Consumer Cost'!M78+'[4]Consumer Cost'!M78+'[5]Consumer Cost'!M78</f>
        <v>9.4412915745615731</v>
      </c>
      <c r="N78" s="90">
        <f>+'[2]Consumer Cost'!N78+'[3]Consumer Cost'!N78+'[4]Consumer Cost'!N78+'[5]Consumer Cost'!N78</f>
        <v>10.106379128309278</v>
      </c>
      <c r="O78" s="90">
        <f>+'[2]Consumer Cost'!O78+'[3]Consumer Cost'!O78+'[4]Consumer Cost'!O78+'[5]Consumer Cost'!O78</f>
        <v>10.747920428521113</v>
      </c>
      <c r="P78" s="90">
        <f>+'[2]Consumer Cost'!P78+'[3]Consumer Cost'!P78+'[4]Consumer Cost'!P78+'[5]Consumer Cost'!P78</f>
        <v>11.367520222296204</v>
      </c>
      <c r="Q78" s="90">
        <f>+'[2]Consumer Cost'!Q78+'[3]Consumer Cost'!Q78+'[4]Consumer Cost'!Q78+'[5]Consumer Cost'!Q78</f>
        <v>11.966690695944813</v>
      </c>
      <c r="R78" s="90">
        <f>+'[2]Consumer Cost'!R78+'[3]Consumer Cost'!R78+'[4]Consumer Cost'!R78+'[5]Consumer Cost'!R78</f>
        <v>12.546857004133674</v>
      </c>
      <c r="S78" s="90">
        <f>+'[2]Consumer Cost'!S78+'[3]Consumer Cost'!S78+'[4]Consumer Cost'!S78+'[5]Consumer Cost'!S78</f>
        <v>13.109362471292089</v>
      </c>
      <c r="T78" s="90">
        <f>+'[2]Consumer Cost'!T78+'[3]Consumer Cost'!T78+'[4]Consumer Cost'!T78+'[5]Consumer Cost'!T78</f>
        <v>13.655473484738348</v>
      </c>
      <c r="U78" s="90">
        <f>+'[2]Consumer Cost'!U78+'[3]Consumer Cost'!U78+'[4]Consumer Cost'!U78+'[5]Consumer Cost'!U78</f>
        <v>14.186384097831089</v>
      </c>
      <c r="V78" s="90">
        <f>+'[2]Consumer Cost'!V78+'[3]Consumer Cost'!V78+'[4]Consumer Cost'!V78+'[5]Consumer Cost'!V78</f>
        <v>14.703220360363721</v>
      </c>
      <c r="W78" s="90">
        <f>+'[2]Consumer Cost'!W78+'[3]Consumer Cost'!W78+'[4]Consumer Cost'!W78+'[5]Consumer Cost'!W78</f>
        <v>15.207044392398149</v>
      </c>
    </row>
    <row r="79" spans="1:23" x14ac:dyDescent="0.25">
      <c r="A79" s="15" t="s">
        <v>12</v>
      </c>
      <c r="B79" s="90">
        <f>+'[2]Consumer Cost'!B79+'[3]Consumer Cost'!B79+'[4]Consumer Cost'!B79+'[5]Consumer Cost'!B79</f>
        <v>0</v>
      </c>
      <c r="C79" s="90">
        <f>+'[2]Consumer Cost'!C79+'[3]Consumer Cost'!C79+'[4]Consumer Cost'!C79+'[5]Consumer Cost'!C79</f>
        <v>0</v>
      </c>
      <c r="D79" s="90">
        <f>+'[2]Consumer Cost'!D79+'[3]Consumer Cost'!D79+'[4]Consumer Cost'!D79+'[5]Consumer Cost'!D79</f>
        <v>0</v>
      </c>
      <c r="E79" s="90">
        <f>+'[2]Consumer Cost'!E79+'[3]Consumer Cost'!E79+'[4]Consumer Cost'!E79+'[5]Consumer Cost'!E79</f>
        <v>0</v>
      </c>
      <c r="F79" s="90">
        <f>+'[2]Consumer Cost'!F79+'[3]Consumer Cost'!F79+'[4]Consumer Cost'!F79+'[5]Consumer Cost'!F79</f>
        <v>0</v>
      </c>
      <c r="G79" s="90">
        <f>+'[2]Consumer Cost'!G79+'[3]Consumer Cost'!G79+'[4]Consumer Cost'!G79+'[5]Consumer Cost'!G79</f>
        <v>0</v>
      </c>
      <c r="H79" s="90">
        <f>+'[2]Consumer Cost'!H79+'[3]Consumer Cost'!H79+'[4]Consumer Cost'!H79+'[5]Consumer Cost'!H79</f>
        <v>0</v>
      </c>
      <c r="I79" s="90">
        <f>+'[2]Consumer Cost'!I79+'[3]Consumer Cost'!I79+'[4]Consumer Cost'!I79+'[5]Consumer Cost'!I79</f>
        <v>0</v>
      </c>
      <c r="J79" s="90">
        <f>+'[2]Consumer Cost'!J79+'[3]Consumer Cost'!J79+'[4]Consumer Cost'!J79+'[5]Consumer Cost'!J79</f>
        <v>0</v>
      </c>
      <c r="K79" s="90">
        <f>+'[2]Consumer Cost'!K79+'[3]Consumer Cost'!K79+'[4]Consumer Cost'!K79+'[5]Consumer Cost'!K79</f>
        <v>0</v>
      </c>
      <c r="L79" s="90">
        <f>+'[2]Consumer Cost'!L79+'[3]Consumer Cost'!L79+'[4]Consumer Cost'!L79+'[5]Consumer Cost'!L79</f>
        <v>0</v>
      </c>
      <c r="M79" s="90">
        <f>+'[2]Consumer Cost'!M79+'[3]Consumer Cost'!M79+'[4]Consumer Cost'!M79+'[5]Consumer Cost'!M79</f>
        <v>0</v>
      </c>
      <c r="N79" s="90">
        <f>+'[2]Consumer Cost'!N79+'[3]Consumer Cost'!N79+'[4]Consumer Cost'!N79+'[5]Consumer Cost'!N79</f>
        <v>0</v>
      </c>
      <c r="O79" s="90">
        <f>+'[2]Consumer Cost'!O79+'[3]Consumer Cost'!O79+'[4]Consumer Cost'!O79+'[5]Consumer Cost'!O79</f>
        <v>0</v>
      </c>
      <c r="P79" s="90">
        <f>+'[2]Consumer Cost'!P79+'[3]Consumer Cost'!P79+'[4]Consumer Cost'!P79+'[5]Consumer Cost'!P79</f>
        <v>0</v>
      </c>
      <c r="Q79" s="90">
        <f>+'[2]Consumer Cost'!Q79+'[3]Consumer Cost'!Q79+'[4]Consumer Cost'!Q79+'[5]Consumer Cost'!Q79</f>
        <v>0</v>
      </c>
      <c r="R79" s="90">
        <f>+'[2]Consumer Cost'!R79+'[3]Consumer Cost'!R79+'[4]Consumer Cost'!R79+'[5]Consumer Cost'!R79</f>
        <v>0</v>
      </c>
      <c r="S79" s="90">
        <f>+'[2]Consumer Cost'!S79+'[3]Consumer Cost'!S79+'[4]Consumer Cost'!S79+'[5]Consumer Cost'!S79</f>
        <v>0</v>
      </c>
      <c r="T79" s="90">
        <f>+'[2]Consumer Cost'!T79+'[3]Consumer Cost'!T79+'[4]Consumer Cost'!T79+'[5]Consumer Cost'!T79</f>
        <v>0</v>
      </c>
      <c r="U79" s="90">
        <f>+'[2]Consumer Cost'!U79+'[3]Consumer Cost'!U79+'[4]Consumer Cost'!U79+'[5]Consumer Cost'!U79</f>
        <v>0</v>
      </c>
      <c r="V79" s="90">
        <f>+'[2]Consumer Cost'!V79+'[3]Consumer Cost'!V79+'[4]Consumer Cost'!V79+'[5]Consumer Cost'!V79</f>
        <v>0</v>
      </c>
      <c r="W79" s="90">
        <f>+'[2]Consumer Cost'!W79+'[3]Consumer Cost'!W79+'[4]Consumer Cost'!W79+'[5]Consumer Cost'!W79</f>
        <v>0</v>
      </c>
    </row>
    <row r="80" spans="1:23" x14ac:dyDescent="0.25">
      <c r="A80" s="15" t="s">
        <v>13</v>
      </c>
      <c r="B80" s="90">
        <f>+'[2]Consumer Cost'!B80+'[3]Consumer Cost'!B80+'[4]Consumer Cost'!B80+'[5]Consumer Cost'!B80</f>
        <v>0</v>
      </c>
      <c r="C80" s="90">
        <f>+'[2]Consumer Cost'!C80+'[3]Consumer Cost'!C80+'[4]Consumer Cost'!C80+'[5]Consumer Cost'!C80</f>
        <v>0</v>
      </c>
      <c r="D80" s="90">
        <f>+'[2]Consumer Cost'!D80+'[3]Consumer Cost'!D80+'[4]Consumer Cost'!D80+'[5]Consumer Cost'!D80</f>
        <v>0</v>
      </c>
      <c r="E80" s="90">
        <f>+'[2]Consumer Cost'!E80+'[3]Consumer Cost'!E80+'[4]Consumer Cost'!E80+'[5]Consumer Cost'!E80</f>
        <v>0</v>
      </c>
      <c r="F80" s="90">
        <f>+'[2]Consumer Cost'!F80+'[3]Consumer Cost'!F80+'[4]Consumer Cost'!F80+'[5]Consumer Cost'!F80</f>
        <v>0</v>
      </c>
      <c r="G80" s="90">
        <f>+'[2]Consumer Cost'!G80+'[3]Consumer Cost'!G80+'[4]Consumer Cost'!G80+'[5]Consumer Cost'!G80</f>
        <v>0</v>
      </c>
      <c r="H80" s="90">
        <f>+'[2]Consumer Cost'!H80+'[3]Consumer Cost'!H80+'[4]Consumer Cost'!H80+'[5]Consumer Cost'!H80</f>
        <v>0</v>
      </c>
      <c r="I80" s="90">
        <f>+'[2]Consumer Cost'!I80+'[3]Consumer Cost'!I80+'[4]Consumer Cost'!I80+'[5]Consumer Cost'!I80</f>
        <v>0</v>
      </c>
      <c r="J80" s="90">
        <f>+'[2]Consumer Cost'!J80+'[3]Consumer Cost'!J80+'[4]Consumer Cost'!J80+'[5]Consumer Cost'!J80</f>
        <v>0</v>
      </c>
      <c r="K80" s="90">
        <f>+'[2]Consumer Cost'!K80+'[3]Consumer Cost'!K80+'[4]Consumer Cost'!K80+'[5]Consumer Cost'!K80</f>
        <v>0</v>
      </c>
      <c r="L80" s="90">
        <f>+'[2]Consumer Cost'!L80+'[3]Consumer Cost'!L80+'[4]Consumer Cost'!L80+'[5]Consumer Cost'!L80</f>
        <v>0</v>
      </c>
      <c r="M80" s="90">
        <f>+'[2]Consumer Cost'!M80+'[3]Consumer Cost'!M80+'[4]Consumer Cost'!M80+'[5]Consumer Cost'!M80</f>
        <v>0</v>
      </c>
      <c r="N80" s="90">
        <f>+'[2]Consumer Cost'!N80+'[3]Consumer Cost'!N80+'[4]Consumer Cost'!N80+'[5]Consumer Cost'!N80</f>
        <v>0</v>
      </c>
      <c r="O80" s="90">
        <f>+'[2]Consumer Cost'!O80+'[3]Consumer Cost'!O80+'[4]Consumer Cost'!O80+'[5]Consumer Cost'!O80</f>
        <v>0</v>
      </c>
      <c r="P80" s="90">
        <f>+'[2]Consumer Cost'!P80+'[3]Consumer Cost'!P80+'[4]Consumer Cost'!P80+'[5]Consumer Cost'!P80</f>
        <v>0</v>
      </c>
      <c r="Q80" s="90">
        <f>+'[2]Consumer Cost'!Q80+'[3]Consumer Cost'!Q80+'[4]Consumer Cost'!Q80+'[5]Consumer Cost'!Q80</f>
        <v>0</v>
      </c>
      <c r="R80" s="90">
        <f>+'[2]Consumer Cost'!R80+'[3]Consumer Cost'!R80+'[4]Consumer Cost'!R80+'[5]Consumer Cost'!R80</f>
        <v>0</v>
      </c>
      <c r="S80" s="90">
        <f>+'[2]Consumer Cost'!S80+'[3]Consumer Cost'!S80+'[4]Consumer Cost'!S80+'[5]Consumer Cost'!S80</f>
        <v>0</v>
      </c>
      <c r="T80" s="90">
        <f>+'[2]Consumer Cost'!T80+'[3]Consumer Cost'!T80+'[4]Consumer Cost'!T80+'[5]Consumer Cost'!T80</f>
        <v>0</v>
      </c>
      <c r="U80" s="90">
        <f>+'[2]Consumer Cost'!U80+'[3]Consumer Cost'!U80+'[4]Consumer Cost'!U80+'[5]Consumer Cost'!U80</f>
        <v>0</v>
      </c>
      <c r="V80" s="90">
        <f>+'[2]Consumer Cost'!V80+'[3]Consumer Cost'!V80+'[4]Consumer Cost'!V80+'[5]Consumer Cost'!V80</f>
        <v>0</v>
      </c>
      <c r="W80" s="90">
        <f>+'[2]Consumer Cost'!W80+'[3]Consumer Cost'!W80+'[4]Consumer Cost'!W80+'[5]Consumer Cost'!W80</f>
        <v>0</v>
      </c>
    </row>
    <row r="81" spans="1:23" x14ac:dyDescent="0.25">
      <c r="A81" s="15" t="s">
        <v>14</v>
      </c>
      <c r="B81" s="90">
        <f>+'[2]Consumer Cost'!B81+'[3]Consumer Cost'!B81+'[4]Consumer Cost'!B81+'[5]Consumer Cost'!B81</f>
        <v>0</v>
      </c>
      <c r="C81" s="90">
        <f>+'[2]Consumer Cost'!C81+'[3]Consumer Cost'!C81+'[4]Consumer Cost'!C81+'[5]Consumer Cost'!C81</f>
        <v>0</v>
      </c>
      <c r="D81" s="90">
        <f>+'[2]Consumer Cost'!D81+'[3]Consumer Cost'!D81+'[4]Consumer Cost'!D81+'[5]Consumer Cost'!D81</f>
        <v>0</v>
      </c>
      <c r="E81" s="90">
        <f>+'[2]Consumer Cost'!E81+'[3]Consumer Cost'!E81+'[4]Consumer Cost'!E81+'[5]Consumer Cost'!E81</f>
        <v>0</v>
      </c>
      <c r="F81" s="90">
        <f>+'[2]Consumer Cost'!F81+'[3]Consumer Cost'!F81+'[4]Consumer Cost'!F81+'[5]Consumer Cost'!F81</f>
        <v>0</v>
      </c>
      <c r="G81" s="90">
        <f>+'[2]Consumer Cost'!G81+'[3]Consumer Cost'!G81+'[4]Consumer Cost'!G81+'[5]Consumer Cost'!G81</f>
        <v>0</v>
      </c>
      <c r="H81" s="90">
        <f>+'[2]Consumer Cost'!H81+'[3]Consumer Cost'!H81+'[4]Consumer Cost'!H81+'[5]Consumer Cost'!H81</f>
        <v>0</v>
      </c>
      <c r="I81" s="90">
        <f>+'[2]Consumer Cost'!I81+'[3]Consumer Cost'!I81+'[4]Consumer Cost'!I81+'[5]Consumer Cost'!I81</f>
        <v>0</v>
      </c>
      <c r="J81" s="90">
        <f>+'[2]Consumer Cost'!J81+'[3]Consumer Cost'!J81+'[4]Consumer Cost'!J81+'[5]Consumer Cost'!J81</f>
        <v>0</v>
      </c>
      <c r="K81" s="90">
        <f>+'[2]Consumer Cost'!K81+'[3]Consumer Cost'!K81+'[4]Consumer Cost'!K81+'[5]Consumer Cost'!K81</f>
        <v>0</v>
      </c>
      <c r="L81" s="90">
        <f>+'[2]Consumer Cost'!L81+'[3]Consumer Cost'!L81+'[4]Consumer Cost'!L81+'[5]Consumer Cost'!L81</f>
        <v>0</v>
      </c>
      <c r="M81" s="90">
        <f>+'[2]Consumer Cost'!M81+'[3]Consumer Cost'!M81+'[4]Consumer Cost'!M81+'[5]Consumer Cost'!M81</f>
        <v>0</v>
      </c>
      <c r="N81" s="90">
        <f>+'[2]Consumer Cost'!N81+'[3]Consumer Cost'!N81+'[4]Consumer Cost'!N81+'[5]Consumer Cost'!N81</f>
        <v>0</v>
      </c>
      <c r="O81" s="90">
        <f>+'[2]Consumer Cost'!O81+'[3]Consumer Cost'!O81+'[4]Consumer Cost'!O81+'[5]Consumer Cost'!O81</f>
        <v>0</v>
      </c>
      <c r="P81" s="90">
        <f>+'[2]Consumer Cost'!P81+'[3]Consumer Cost'!P81+'[4]Consumer Cost'!P81+'[5]Consumer Cost'!P81</f>
        <v>0</v>
      </c>
      <c r="Q81" s="90">
        <f>+'[2]Consumer Cost'!Q81+'[3]Consumer Cost'!Q81+'[4]Consumer Cost'!Q81+'[5]Consumer Cost'!Q81</f>
        <v>0</v>
      </c>
      <c r="R81" s="90">
        <f>+'[2]Consumer Cost'!R81+'[3]Consumer Cost'!R81+'[4]Consumer Cost'!R81+'[5]Consumer Cost'!R81</f>
        <v>0</v>
      </c>
      <c r="S81" s="90">
        <f>+'[2]Consumer Cost'!S81+'[3]Consumer Cost'!S81+'[4]Consumer Cost'!S81+'[5]Consumer Cost'!S81</f>
        <v>0</v>
      </c>
      <c r="T81" s="90">
        <f>+'[2]Consumer Cost'!T81+'[3]Consumer Cost'!T81+'[4]Consumer Cost'!T81+'[5]Consumer Cost'!T81</f>
        <v>0</v>
      </c>
      <c r="U81" s="90">
        <f>+'[2]Consumer Cost'!U81+'[3]Consumer Cost'!U81+'[4]Consumer Cost'!U81+'[5]Consumer Cost'!U81</f>
        <v>0</v>
      </c>
      <c r="V81" s="90">
        <f>+'[2]Consumer Cost'!V81+'[3]Consumer Cost'!V81+'[4]Consumer Cost'!V81+'[5]Consumer Cost'!V81</f>
        <v>0</v>
      </c>
      <c r="W81" s="90">
        <f>+'[2]Consumer Cost'!W81+'[3]Consumer Cost'!W81+'[4]Consumer Cost'!W81+'[5]Consumer Cost'!W81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"/>
  <sheetViews>
    <sheetView topLeftCell="Q1" workbookViewId="0">
      <selection activeCell="W6" sqref="W6"/>
    </sheetView>
  </sheetViews>
  <sheetFormatPr defaultColWidth="9.140625" defaultRowHeight="15.75" x14ac:dyDescent="0.25"/>
  <cols>
    <col min="1" max="1" width="54.5703125" style="3" customWidth="1"/>
    <col min="2" max="2" width="9.42578125" style="3" bestFit="1" customWidth="1"/>
    <col min="3" max="3" width="13.42578125" style="3" customWidth="1"/>
    <col min="4" max="13" width="11" style="3" bestFit="1" customWidth="1"/>
    <col min="14" max="23" width="12.7109375" style="3" bestFit="1" customWidth="1"/>
    <col min="24" max="25" width="9.140625" style="22"/>
    <col min="26" max="16384" width="9.140625" style="3"/>
  </cols>
  <sheetData>
    <row r="1" spans="1:25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2" spans="1:25" s="106" customFormat="1" ht="15.6" x14ac:dyDescent="0.3">
      <c r="X2" s="107"/>
      <c r="Y2" s="107"/>
    </row>
    <row r="3" spans="1:25" ht="15.6" x14ac:dyDescent="0.3">
      <c r="A3" s="4" t="s">
        <v>120</v>
      </c>
      <c r="X3" s="3"/>
      <c r="Y3" s="3"/>
    </row>
    <row r="4" spans="1:25" ht="15.6" x14ac:dyDescent="0.3">
      <c r="B4" s="3">
        <v>2014</v>
      </c>
      <c r="C4" s="3">
        <v>2015</v>
      </c>
      <c r="D4" s="3">
        <v>2016</v>
      </c>
      <c r="E4" s="3">
        <v>2017</v>
      </c>
      <c r="F4" s="3">
        <v>2018</v>
      </c>
      <c r="G4" s="3">
        <v>2019</v>
      </c>
      <c r="H4" s="3">
        <v>2020</v>
      </c>
      <c r="I4" s="3">
        <v>2021</v>
      </c>
      <c r="J4" s="3">
        <v>2022</v>
      </c>
      <c r="K4" s="3">
        <v>2023</v>
      </c>
      <c r="L4" s="3">
        <v>2024</v>
      </c>
      <c r="M4" s="3">
        <v>2025</v>
      </c>
      <c r="N4" s="3">
        <v>2026</v>
      </c>
      <c r="O4" s="3">
        <v>2027</v>
      </c>
      <c r="P4" s="3">
        <v>2028</v>
      </c>
      <c r="Q4" s="3">
        <v>2029</v>
      </c>
      <c r="R4" s="3">
        <v>2030</v>
      </c>
      <c r="S4" s="3">
        <v>2031</v>
      </c>
      <c r="T4" s="3">
        <v>2032</v>
      </c>
      <c r="U4" s="3">
        <v>2033</v>
      </c>
      <c r="V4" s="3">
        <v>2034</v>
      </c>
      <c r="W4" s="3">
        <v>2035</v>
      </c>
      <c r="X4" s="3"/>
      <c r="Y4" s="3"/>
    </row>
    <row r="5" spans="1:25" x14ac:dyDescent="0.25">
      <c r="A5" s="3" t="s">
        <v>113</v>
      </c>
      <c r="B5" s="95">
        <f>+'[2]Net Reduction in Gas'!B5+'[3]Net Reduction in Gas'!B5+'[4]Net Reduction in Gas'!B5+'[5]Net Reduction in Gas'!B5</f>
        <v>0</v>
      </c>
      <c r="C5" s="95">
        <f>+'[2]Net Reduction in Gas'!C5+'[3]Net Reduction in Gas'!C5+'[4]Net Reduction in Gas'!C5+'[5]Net Reduction in Gas'!C5</f>
        <v>-4.5097990509266925E-2</v>
      </c>
      <c r="D5" s="95">
        <f>+'[2]Net Reduction in Gas'!D5+'[3]Net Reduction in Gas'!D5+'[4]Net Reduction in Gas'!D5+'[5]Net Reduction in Gas'!D5</f>
        <v>-8.7012063149806251E-2</v>
      </c>
      <c r="E5" s="95">
        <f>+'[2]Net Reduction in Gas'!E5+'[3]Net Reduction in Gas'!E5+'[4]Net Reduction in Gas'!E5+'[5]Net Reduction in Gas'!E5</f>
        <v>-0.12596920720259064</v>
      </c>
      <c r="F5" s="95">
        <f>+'[2]Net Reduction in Gas'!F5+'[3]Net Reduction in Gas'!F5+'[4]Net Reduction in Gas'!F5+'[5]Net Reduction in Gas'!F5</f>
        <v>-0.16218019086403007</v>
      </c>
      <c r="G5" s="95">
        <f>+'[2]Net Reduction in Gas'!G5+'[3]Net Reduction in Gas'!G5+'[4]Net Reduction in Gas'!G5+'[5]Net Reduction in Gas'!G5</f>
        <v>-0.19584071994093294</v>
      </c>
      <c r="H5" s="95">
        <f>+'[2]Net Reduction in Gas'!H5+'[3]Net Reduction in Gas'!H5+'[4]Net Reduction in Gas'!H5+'[5]Net Reduction in Gas'!H5</f>
        <v>-0.22713251378367239</v>
      </c>
      <c r="I5" s="95">
        <f>+'[2]Net Reduction in Gas'!I5+'[3]Net Reduction in Gas'!I5+'[4]Net Reduction in Gas'!I5+'[5]Net Reduction in Gas'!I5</f>
        <v>-0.25622430436908689</v>
      </c>
      <c r="J5" s="95">
        <f>+'[2]Net Reduction in Gas'!J5+'[3]Net Reduction in Gas'!J5+'[4]Net Reduction in Gas'!J5+'[5]Net Reduction in Gas'!J5</f>
        <v>-0.28327276402239165</v>
      </c>
      <c r="K5" s="95">
        <f>+'[2]Net Reduction in Gas'!K5+'[3]Net Reduction in Gas'!K5+'[4]Net Reduction in Gas'!K5+'[5]Net Reduction in Gas'!K5</f>
        <v>-0.30842336687528432</v>
      </c>
      <c r="L5" s="95">
        <f>+'[2]Net Reduction in Gas'!L5+'[3]Net Reduction in Gas'!L5+'[4]Net Reduction in Gas'!L5+'[5]Net Reduction in Gas'!L5</f>
        <v>-0.3318111887933447</v>
      </c>
      <c r="M5" s="95">
        <f>+'[2]Net Reduction in Gas'!M5+'[3]Net Reduction in Gas'!M5+'[4]Net Reduction in Gas'!M5+'[5]Net Reduction in Gas'!M5</f>
        <v>-0.35356165016774654</v>
      </c>
      <c r="N5" s="95">
        <f>+'[2]Net Reduction in Gas'!N5+'[3]Net Reduction in Gas'!N5+'[4]Net Reduction in Gas'!N5+'[5]Net Reduction in Gas'!N5</f>
        <v>-0.37379120565237167</v>
      </c>
      <c r="O5" s="95">
        <f>+'[2]Net Reduction in Gas'!O5+'[3]Net Reduction in Gas'!O5+'[4]Net Reduction in Gas'!O5+'[5]Net Reduction in Gas'!O5</f>
        <v>-0.39260798463590585</v>
      </c>
      <c r="P5" s="95">
        <f>+'[2]Net Reduction in Gas'!P5+'[3]Net Reduction in Gas'!P5+'[4]Net Reduction in Gas'!P5+'[5]Net Reduction in Gas'!P5</f>
        <v>-0.41011238596781546</v>
      </c>
      <c r="Q5" s="95">
        <f>+'[2]Net Reduction in Gas'!Q5+'[3]Net Reduction in Gas'!Q5+'[4]Net Reduction in Gas'!Q5+'[5]Net Reduction in Gas'!Q5</f>
        <v>-0.42639763020574917</v>
      </c>
      <c r="R5" s="95">
        <f>+'[2]Net Reduction in Gas'!R5+'[3]Net Reduction in Gas'!R5+'[4]Net Reduction in Gas'!R5+'[5]Net Reduction in Gas'!R5</f>
        <v>-0.44155027241851519</v>
      </c>
      <c r="S5" s="95">
        <f>+'[2]Net Reduction in Gas'!S5+'[3]Net Reduction in Gas'!S5+'[4]Net Reduction in Gas'!S5+'[5]Net Reduction in Gas'!S5</f>
        <v>-0.4556506783620583</v>
      </c>
      <c r="T5" s="95">
        <f>+'[2]Net Reduction in Gas'!T5+'[3]Net Reduction in Gas'!T5+'[4]Net Reduction in Gas'!T5+'[5]Net Reduction in Gas'!T5</f>
        <v>-0.46877346664461439</v>
      </c>
      <c r="U5" s="95">
        <f>+'[2]Net Reduction in Gas'!U5+'[3]Net Reduction in Gas'!U5+'[4]Net Reduction in Gas'!U5+'[5]Net Reduction in Gas'!U5</f>
        <v>-0.48098791931035301</v>
      </c>
      <c r="V5" s="95">
        <f>+'[2]Net Reduction in Gas'!V5+'[3]Net Reduction in Gas'!V5+'[4]Net Reduction in Gas'!V5+'[5]Net Reduction in Gas'!V5</f>
        <v>-0.49235836309729286</v>
      </c>
      <c r="W5" s="95">
        <f>+'[2]Net Reduction in Gas'!W5+'[3]Net Reduction in Gas'!W5+'[4]Net Reduction in Gas'!W5+'[5]Net Reduction in Gas'!W5</f>
        <v>-0.50294452346414986</v>
      </c>
      <c r="X5" s="3"/>
      <c r="Y5" s="3"/>
    </row>
    <row r="6" spans="1:25" x14ac:dyDescent="0.25">
      <c r="A6" s="19" t="s">
        <v>114</v>
      </c>
      <c r="B6" s="96">
        <f>+'[2]Net Reduction in Gas'!B6+'[3]Net Reduction in Gas'!B6+'[4]Net Reduction in Gas'!B6+'[5]Net Reduction in Gas'!B6</f>
        <v>0</v>
      </c>
      <c r="C6" s="96">
        <f>+'[2]Net Reduction in Gas'!C6+'[3]Net Reduction in Gas'!C6+'[4]Net Reduction in Gas'!C6+'[5]Net Reduction in Gas'!C6</f>
        <v>-3.4294709841328111E-2</v>
      </c>
      <c r="D6" s="96">
        <f>+'[2]Net Reduction in Gas'!D6+'[3]Net Reduction in Gas'!D6+'[4]Net Reduction in Gas'!D6+'[5]Net Reduction in Gas'!D6</f>
        <v>-6.6169640487553208E-2</v>
      </c>
      <c r="E6" s="96">
        <f>+'[2]Net Reduction in Gas'!E6+'[3]Net Reduction in Gas'!E6+'[4]Net Reduction in Gas'!E6+'[5]Net Reduction in Gas'!E6</f>
        <v>-9.5797314639820802E-2</v>
      </c>
      <c r="F6" s="96">
        <f>+'[2]Net Reduction in Gas'!F6+'[3]Net Reduction in Gas'!F6+'[4]Net Reduction in Gas'!F6+'[5]Net Reduction in Gas'!F6</f>
        <v>-0.12333792609240433</v>
      </c>
      <c r="G6" s="96">
        <f>+'[2]Net Reduction in Gas'!G6+'[3]Net Reduction in Gas'!G6+'[4]Net Reduction in Gas'!G6+'[5]Net Reduction in Gas'!G6</f>
        <v>-0.14894022039892912</v>
      </c>
      <c r="H6" s="96">
        <f>+'[2]Net Reduction in Gas'!H6+'[3]Net Reduction in Gas'!H6+'[4]Net Reduction in Gas'!H6+'[5]Net Reduction in Gas'!H6</f>
        <v>-0.17274231263546905</v>
      </c>
      <c r="I6" s="96">
        <f>+'[2]Net Reduction in Gas'!I6+'[3]Net Reduction in Gas'!I6+'[4]Net Reduction in Gas'!I6+'[5]Net Reduction in Gas'!I6</f>
        <v>-0.1948724467535882</v>
      </c>
      <c r="J6" s="96">
        <f>+'[2]Net Reduction in Gas'!J6+'[3]Net Reduction in Gas'!J6+'[4]Net Reduction in Gas'!J6+'[5]Net Reduction in Gas'!J6</f>
        <v>-0.2154497006954513</v>
      </c>
      <c r="K6" s="96">
        <f>+'[2]Net Reduction in Gas'!K6+'[3]Net Reduction in Gas'!K6+'[4]Net Reduction in Gas'!K6+'[5]Net Reduction in Gas'!K6</f>
        <v>-0.23458464114512395</v>
      </c>
      <c r="L6" s="96">
        <f>+'[2]Net Reduction in Gas'!L6+'[3]Net Reduction in Gas'!L6+'[4]Net Reduction in Gas'!L6+'[5]Net Reduction in Gas'!L6</f>
        <v>-0.25237993151345889</v>
      </c>
      <c r="M6" s="96">
        <f>+'[2]Net Reduction in Gas'!M6+'[3]Net Reduction in Gas'!M6+'[4]Net Reduction in Gas'!M6+'[5]Net Reduction in Gas'!M6</f>
        <v>-0.26893089649700663</v>
      </c>
      <c r="N6" s="96">
        <f>+'[2]Net Reduction in Gas'!N6+'[3]Net Reduction in Gas'!N6+'[4]Net Reduction in Gas'!N6+'[5]Net Reduction in Gas'!N6</f>
        <v>-0.28432604631278535</v>
      </c>
      <c r="O6" s="96">
        <f>+'[2]Net Reduction in Gas'!O6+'[3]Net Reduction in Gas'!O6+'[4]Net Reduction in Gas'!O6+'[5]Net Reduction in Gas'!O6</f>
        <v>-0.29864756348918381</v>
      </c>
      <c r="P6" s="96">
        <f>+'[2]Net Reduction in Gas'!P6+'[3]Net Reduction in Gas'!P6+'[4]Net Reduction in Gas'!P6+'[5]Net Reduction in Gas'!P6</f>
        <v>-0.3119717548875407</v>
      </c>
      <c r="Q6" s="96">
        <f>+'[2]Net Reduction in Gas'!Q6+'[3]Net Reduction in Gas'!Q6+'[4]Net Reduction in Gas'!Q6+'[5]Net Reduction in Gas'!Q6</f>
        <v>-0.32436947143790107</v>
      </c>
      <c r="R6" s="96">
        <f>+'[2]Net Reduction in Gas'!R6+'[3]Net Reduction in Gas'!R6+'[4]Net Reduction in Gas'!R6+'[5]Net Reduction in Gas'!R6</f>
        <v>-0.33590649789505611</v>
      </c>
      <c r="S6" s="96">
        <f>+'[2]Net Reduction in Gas'!S6+'[3]Net Reduction in Gas'!S6+'[4]Net Reduction in Gas'!S6+'[5]Net Reduction in Gas'!S6</f>
        <v>-0.34664391475625433</v>
      </c>
      <c r="T6" s="96">
        <f>+'[2]Net Reduction in Gas'!T6+'[3]Net Reduction in Gas'!T6+'[4]Net Reduction in Gas'!T6+'[5]Net Reduction in Gas'!T6</f>
        <v>-0.35663843432901454</v>
      </c>
      <c r="U6" s="96">
        <f>+'[2]Net Reduction in Gas'!U6+'[3]Net Reduction in Gas'!U6+'[4]Net Reduction in Gas'!U6+'[5]Net Reduction in Gas'!U6</f>
        <v>-0.36594271279543483</v>
      </c>
      <c r="V6" s="96">
        <f>+'[2]Net Reduction in Gas'!V6+'[3]Net Reduction in Gas'!V6+'[4]Net Reduction in Gas'!V6+'[5]Net Reduction in Gas'!V6</f>
        <v>-0.37460563998751661</v>
      </c>
      <c r="W6" s="96">
        <f>+'[2]Net Reduction in Gas'!W6+'[3]Net Reduction in Gas'!W6+'[4]Net Reduction in Gas'!W6+'[5]Net Reduction in Gas'!W6</f>
        <v>-0.38267260846554352</v>
      </c>
      <c r="X6" s="3"/>
      <c r="Y6" s="3"/>
    </row>
    <row r="7" spans="1:25" x14ac:dyDescent="0.25">
      <c r="A7" s="3" t="s">
        <v>116</v>
      </c>
      <c r="B7" s="95">
        <f>+'[2]Net Reduction in Gas'!B7+'[3]Net Reduction in Gas'!B7+'[4]Net Reduction in Gas'!B7+'[5]Net Reduction in Gas'!B7</f>
        <v>0</v>
      </c>
      <c r="C7" s="95">
        <f>+'[2]Net Reduction in Gas'!C7+'[3]Net Reduction in Gas'!C7+'[4]Net Reduction in Gas'!C7+'[5]Net Reduction in Gas'!C7</f>
        <v>-1.0803280667938809E-2</v>
      </c>
      <c r="D7" s="95">
        <f>+'[2]Net Reduction in Gas'!D7+'[3]Net Reduction in Gas'!D7+'[4]Net Reduction in Gas'!D7+'[5]Net Reduction in Gas'!D7</f>
        <v>-2.0842422662253036E-2</v>
      </c>
      <c r="E7" s="95">
        <f>+'[2]Net Reduction in Gas'!E7+'[3]Net Reduction in Gas'!E7+'[4]Net Reduction in Gas'!E7+'[5]Net Reduction in Gas'!E7</f>
        <v>-3.0171892562769843E-2</v>
      </c>
      <c r="F7" s="95">
        <f>+'[2]Net Reduction in Gas'!F7+'[3]Net Reduction in Gas'!F7+'[4]Net Reduction in Gas'!F7+'[5]Net Reduction in Gas'!F7</f>
        <v>-3.8842264771625723E-2</v>
      </c>
      <c r="G7" s="95">
        <f>+'[2]Net Reduction in Gas'!G7+'[3]Net Reduction in Gas'!G7+'[4]Net Reduction in Gas'!G7+'[5]Net Reduction in Gas'!G7</f>
        <v>-4.6900499542003843E-2</v>
      </c>
      <c r="H7" s="95">
        <f>+'[2]Net Reduction in Gas'!H7+'[3]Net Reduction in Gas'!H7+'[4]Net Reduction in Gas'!H7+'[5]Net Reduction in Gas'!H7</f>
        <v>-5.4390201148203338E-2</v>
      </c>
      <c r="I7" s="95">
        <f>+'[2]Net Reduction in Gas'!I7+'[3]Net Reduction in Gas'!I7+'[4]Net Reduction in Gas'!I7+'[5]Net Reduction in Gas'!I7</f>
        <v>-6.1351857615498703E-2</v>
      </c>
      <c r="J7" s="95">
        <f>+'[2]Net Reduction in Gas'!J7+'[3]Net Reduction in Gas'!J7+'[4]Net Reduction in Gas'!J7+'[5]Net Reduction in Gas'!J7</f>
        <v>-6.7823063326940353E-2</v>
      </c>
      <c r="K7" s="95">
        <f>+'[2]Net Reduction in Gas'!K7+'[3]Net Reduction in Gas'!K7+'[4]Net Reduction in Gas'!K7+'[5]Net Reduction in Gas'!K7</f>
        <v>-7.3838725730160371E-2</v>
      </c>
      <c r="L7" s="95">
        <f>+'[2]Net Reduction in Gas'!L7+'[3]Net Reduction in Gas'!L7+'[4]Net Reduction in Gas'!L7+'[5]Net Reduction in Gas'!L7</f>
        <v>-7.94312572798858E-2</v>
      </c>
      <c r="M7" s="95">
        <f>+'[2]Net Reduction in Gas'!M7+'[3]Net Reduction in Gas'!M7+'[4]Net Reduction in Gas'!M7+'[5]Net Reduction in Gas'!M7</f>
        <v>-8.4630753670739967E-2</v>
      </c>
      <c r="N7" s="95">
        <f>+'[2]Net Reduction in Gas'!N7+'[3]Net Reduction in Gas'!N7+'[4]Net Reduction in Gas'!N7+'[5]Net Reduction in Gas'!N7</f>
        <v>-8.9465159339586361E-2</v>
      </c>
      <c r="O7" s="95">
        <f>+'[2]Net Reduction in Gas'!O7+'[3]Net Reduction in Gas'!O7+'[4]Net Reduction in Gas'!O7+'[5]Net Reduction in Gas'!O7</f>
        <v>-9.396042114672204E-2</v>
      </c>
      <c r="P7" s="95">
        <f>+'[2]Net Reduction in Gas'!P7+'[3]Net Reduction in Gas'!P7+'[4]Net Reduction in Gas'!P7+'[5]Net Reduction in Gas'!P7</f>
        <v>-9.8140631080274765E-2</v>
      </c>
      <c r="Q7" s="95">
        <f>+'[2]Net Reduction in Gas'!Q7+'[3]Net Reduction in Gas'!Q7+'[4]Net Reduction in Gas'!Q7+'[5]Net Reduction in Gas'!Q7</f>
        <v>-0.1020281587678481</v>
      </c>
      <c r="R7" s="95">
        <f>+'[2]Net Reduction in Gas'!R7+'[3]Net Reduction in Gas'!R7+'[4]Net Reduction in Gas'!R7+'[5]Net Reduction in Gas'!R7</f>
        <v>-0.10564377452345908</v>
      </c>
      <c r="S7" s="95">
        <f>+'[2]Net Reduction in Gas'!S7+'[3]Net Reduction in Gas'!S7+'[4]Net Reduction in Gas'!S7+'[5]Net Reduction in Gas'!S7</f>
        <v>-0.109006763605804</v>
      </c>
      <c r="T7" s="95">
        <f>+'[2]Net Reduction in Gas'!T7+'[3]Net Reduction in Gas'!T7+'[4]Net Reduction in Gas'!T7+'[5]Net Reduction in Gas'!T7</f>
        <v>-0.11213503231559988</v>
      </c>
      <c r="U7" s="95">
        <f>+'[2]Net Reduction in Gas'!U7+'[3]Net Reduction in Gas'!U7+'[4]Net Reduction in Gas'!U7+'[5]Net Reduction in Gas'!U7</f>
        <v>-0.11504520651491815</v>
      </c>
      <c r="V7" s="95">
        <f>+'[2]Net Reduction in Gas'!V7+'[3]Net Reduction in Gas'!V7+'[4]Net Reduction in Gas'!V7+'[5]Net Reduction in Gas'!V7</f>
        <v>-0.11775272310977625</v>
      </c>
      <c r="W7" s="95">
        <f>+'[2]Net Reduction in Gas'!W7+'[3]Net Reduction in Gas'!W7+'[4]Net Reduction in Gas'!W7+'[5]Net Reduction in Gas'!W7</f>
        <v>-0.12027191499860637</v>
      </c>
      <c r="X7" s="3"/>
      <c r="Y7" s="3"/>
    </row>
    <row r="8" spans="1:25" ht="15.6" x14ac:dyDescent="0.3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3"/>
      <c r="Y8" s="3"/>
    </row>
    <row r="9" spans="1:25" s="106" customFormat="1" ht="23.25" customHeight="1" x14ac:dyDescent="0.3">
      <c r="A9" s="20" t="s">
        <v>118</v>
      </c>
      <c r="X9" s="107"/>
      <c r="Y9" s="107"/>
    </row>
    <row r="10" spans="1:25" s="106" customFormat="1" ht="15.6" x14ac:dyDescent="0.3">
      <c r="B10" s="106">
        <v>2014</v>
      </c>
      <c r="C10" s="106">
        <v>2015</v>
      </c>
      <c r="D10" s="106">
        <v>2016</v>
      </c>
      <c r="E10" s="106">
        <v>2017</v>
      </c>
      <c r="F10" s="106">
        <v>2018</v>
      </c>
      <c r="G10" s="106">
        <v>2019</v>
      </c>
      <c r="H10" s="106">
        <v>2020</v>
      </c>
      <c r="I10" s="106">
        <v>2021</v>
      </c>
      <c r="J10" s="106">
        <v>2022</v>
      </c>
      <c r="K10" s="106">
        <v>2023</v>
      </c>
      <c r="L10" s="106">
        <v>2024</v>
      </c>
      <c r="M10" s="106">
        <v>2025</v>
      </c>
      <c r="N10" s="106">
        <v>2026</v>
      </c>
      <c r="O10" s="106">
        <v>2027</v>
      </c>
      <c r="P10" s="106">
        <v>2028</v>
      </c>
      <c r="Q10" s="106">
        <v>2029</v>
      </c>
      <c r="R10" s="106">
        <v>2030</v>
      </c>
      <c r="S10" s="106">
        <v>2031</v>
      </c>
      <c r="T10" s="106">
        <v>2032</v>
      </c>
      <c r="U10" s="106">
        <v>2033</v>
      </c>
      <c r="V10" s="106">
        <v>2034</v>
      </c>
      <c r="W10" s="106">
        <v>2035</v>
      </c>
      <c r="X10" s="107"/>
      <c r="Y10" s="107"/>
    </row>
    <row r="11" spans="1:25" s="106" customFormat="1" x14ac:dyDescent="0.25">
      <c r="A11" s="106" t="s">
        <v>131</v>
      </c>
      <c r="B11" s="109">
        <f>+'[2]Net Reduction in Gas'!B11+'[3]Net Reduction in Gas'!B11+'[4]Net Reduction in Gas'!B11+'[5]Net Reduction in Gas'!B11</f>
        <v>0</v>
      </c>
      <c r="C11" s="109">
        <f>+'[2]Net Reduction in Gas'!C11+'[3]Net Reduction in Gas'!C11+'[4]Net Reduction in Gas'!C11+'[5]Net Reduction in Gas'!C11</f>
        <v>-5.3005733912408211</v>
      </c>
      <c r="D11" s="109">
        <f>+'[2]Net Reduction in Gas'!D11+'[3]Net Reduction in Gas'!D11+'[4]Net Reduction in Gas'!D11+'[5]Net Reduction in Gas'!D11</f>
        <v>-10.227146906886121</v>
      </c>
      <c r="E11" s="109">
        <f>+'[2]Net Reduction in Gas'!E11+'[3]Net Reduction in Gas'!E11+'[4]Net Reduction in Gas'!E11+'[5]Net Reduction in Gas'!E11</f>
        <v>-14.806385570296879</v>
      </c>
      <c r="F11" s="109">
        <f>+'[2]Net Reduction in Gas'!F11+'[3]Net Reduction in Gas'!F11+'[4]Net Reduction in Gas'!F11+'[5]Net Reduction in Gas'!F11</f>
        <v>-19.063048855085679</v>
      </c>
      <c r="G11" s="109">
        <f>+'[2]Net Reduction in Gas'!G11+'[3]Net Reduction in Gas'!G11+'[4]Net Reduction in Gas'!G11+'[5]Net Reduction in Gas'!G11</f>
        <v>-23.020126800452722</v>
      </c>
      <c r="H11" s="109">
        <f>+'[2]Net Reduction in Gas'!H11+'[3]Net Reduction in Gas'!H11+'[4]Net Reduction in Gas'!H11+'[5]Net Reduction in Gas'!H11</f>
        <v>-26.698966404245599</v>
      </c>
      <c r="I11" s="109">
        <f>+'[2]Net Reduction in Gas'!I11+'[3]Net Reduction in Gas'!I11+'[4]Net Reduction in Gas'!I11+'[5]Net Reduction in Gas'!I11</f>
        <v>-30.119388988189829</v>
      </c>
      <c r="J11" s="109">
        <f>+'[2]Net Reduction in Gas'!J11+'[3]Net Reduction in Gas'!J11+'[4]Net Reduction in Gas'!J11+'[5]Net Reduction in Gas'!J11</f>
        <v>-33.299799180131572</v>
      </c>
      <c r="K11" s="109">
        <f>+'[2]Net Reduction in Gas'!K11+'[3]Net Reduction in Gas'!K11+'[4]Net Reduction in Gas'!K11+'[5]Net Reduction in Gas'!K11</f>
        <v>-36.257286112074794</v>
      </c>
      <c r="L11" s="109">
        <f>+'[2]Net Reduction in Gas'!L11+'[3]Net Reduction in Gas'!L11+'[4]Net Reduction in Gas'!L11+'[5]Net Reduction in Gas'!L11</f>
        <v>-39.007717390024553</v>
      </c>
      <c r="M11" s="109">
        <f>+'[2]Net Reduction in Gas'!M11+'[3]Net Reduction in Gas'!M11+'[4]Net Reduction in Gas'!M11+'[5]Net Reduction in Gas'!M11</f>
        <v>-41.565826351933019</v>
      </c>
      <c r="N11" s="109">
        <f>+'[2]Net Reduction in Gas'!N11+'[3]Net Reduction in Gas'!N11+'[4]Net Reduction in Gas'!N11+'[5]Net Reduction in Gas'!N11</f>
        <v>-43.9452930931662</v>
      </c>
      <c r="O11" s="109">
        <f>+'[2]Net Reduction in Gas'!O11+'[3]Net Reduction in Gas'!O11+'[4]Net Reduction in Gas'!O11+'[5]Net Reduction in Gas'!O11</f>
        <v>-46.158819704665198</v>
      </c>
      <c r="P11" s="109">
        <f>+'[2]Net Reduction in Gas'!P11+'[3]Net Reduction in Gas'!P11+'[4]Net Reduction in Gas'!P11+'[5]Net Reduction in Gas'!P11</f>
        <v>-48.218200137177853</v>
      </c>
      <c r="Q11" s="109">
        <f>+'[2]Net Reduction in Gas'!Q11+'[3]Net Reduction in Gas'!Q11+'[4]Net Reduction in Gas'!Q11+'[5]Net Reduction in Gas'!Q11</f>
        <v>-50.134385075409746</v>
      </c>
      <c r="R11" s="109">
        <f>+'[2]Net Reduction in Gas'!R11+'[3]Net Reduction in Gas'!R11+'[4]Net Reduction in Gas'!R11+'[5]Net Reduction in Gas'!R11</f>
        <v>-51.917542178524897</v>
      </c>
      <c r="S11" s="109">
        <f>+'[2]Net Reduction in Gas'!S11+'[3]Net Reduction in Gas'!S11+'[4]Net Reduction in Gas'!S11+'[5]Net Reduction in Gas'!S11</f>
        <v>-53.577112017968211</v>
      </c>
      <c r="T11" s="109">
        <f>+'[2]Net Reduction in Gas'!T11+'[3]Net Reduction in Gas'!T11+'[4]Net Reduction in Gas'!T11+'[5]Net Reduction in Gas'!T11</f>
        <v>-55.121860019940414</v>
      </c>
      <c r="U11" s="109">
        <f>+'[2]Net Reduction in Gas'!U11+'[3]Net Reduction in Gas'!U11+'[4]Net Reduction in Gas'!U11+'[5]Net Reduction in Gas'!U11</f>
        <v>-56.559924697903377</v>
      </c>
      <c r="V11" s="109">
        <f>+'[2]Net Reduction in Gas'!V11+'[3]Net Reduction in Gas'!V11+'[4]Net Reduction in Gas'!V11+'[5]Net Reduction in Gas'!V11</f>
        <v>-57.898862440110754</v>
      </c>
      <c r="W11" s="109">
        <f>+'[2]Net Reduction in Gas'!W11+'[3]Net Reduction in Gas'!W11+'[4]Net Reduction in Gas'!W11+'[5]Net Reduction in Gas'!W11</f>
        <v>-59.145689098229298</v>
      </c>
      <c r="X11" s="107"/>
      <c r="Y11" s="107"/>
    </row>
    <row r="12" spans="1:25" s="106" customFormat="1" x14ac:dyDescent="0.25">
      <c r="A12" s="110" t="s">
        <v>117</v>
      </c>
      <c r="B12" s="110" t="s">
        <v>139</v>
      </c>
      <c r="C12" s="110">
        <f>C13/C11*1000000000/1000</f>
        <v>6470</v>
      </c>
      <c r="D12" s="110">
        <f t="shared" ref="D12:W12" si="0">D13/D11*1000000000/1000</f>
        <v>6470</v>
      </c>
      <c r="E12" s="110">
        <f t="shared" si="0"/>
        <v>6470</v>
      </c>
      <c r="F12" s="110">
        <f t="shared" si="0"/>
        <v>6469.9999999999991</v>
      </c>
      <c r="G12" s="110">
        <f t="shared" si="0"/>
        <v>6470.0000000000009</v>
      </c>
      <c r="H12" s="110">
        <f t="shared" si="0"/>
        <v>6470.0000000000009</v>
      </c>
      <c r="I12" s="110">
        <f t="shared" si="0"/>
        <v>6470</v>
      </c>
      <c r="J12" s="110">
        <f t="shared" si="0"/>
        <v>6470.0000000000009</v>
      </c>
      <c r="K12" s="110">
        <f t="shared" si="0"/>
        <v>6470.0000000000009</v>
      </c>
      <c r="L12" s="110">
        <f t="shared" si="0"/>
        <v>6470.0000000000009</v>
      </c>
      <c r="M12" s="110">
        <f t="shared" si="0"/>
        <v>6470</v>
      </c>
      <c r="N12" s="110">
        <f t="shared" si="0"/>
        <v>6470.0000000000009</v>
      </c>
      <c r="O12" s="110">
        <f t="shared" si="0"/>
        <v>6469.9999999999991</v>
      </c>
      <c r="P12" s="110">
        <f t="shared" si="0"/>
        <v>6470</v>
      </c>
      <c r="Q12" s="110">
        <f t="shared" si="0"/>
        <v>6470</v>
      </c>
      <c r="R12" s="110">
        <f t="shared" si="0"/>
        <v>6470.0000000000009</v>
      </c>
      <c r="S12" s="110">
        <f t="shared" si="0"/>
        <v>6470</v>
      </c>
      <c r="T12" s="110">
        <f t="shared" si="0"/>
        <v>6470.0000000000009</v>
      </c>
      <c r="U12" s="110">
        <f t="shared" si="0"/>
        <v>6470</v>
      </c>
      <c r="V12" s="110">
        <f t="shared" si="0"/>
        <v>6470.0000000000009</v>
      </c>
      <c r="W12" s="110">
        <f t="shared" si="0"/>
        <v>6469.9999999999991</v>
      </c>
      <c r="X12" s="107"/>
      <c r="Y12" s="107"/>
    </row>
    <row r="13" spans="1:25" s="106" customFormat="1" x14ac:dyDescent="0.25">
      <c r="A13" s="106" t="s">
        <v>132</v>
      </c>
      <c r="B13" s="108">
        <f>+'[2]Net Reduction in Gas'!B13+'[3]Net Reduction in Gas'!B13+'[4]Net Reduction in Gas'!B13+'[5]Net Reduction in Gas'!B13</f>
        <v>0</v>
      </c>
      <c r="C13" s="108">
        <f>+'[2]Net Reduction in Gas'!C13+'[3]Net Reduction in Gas'!C13+'[4]Net Reduction in Gas'!C13+'[5]Net Reduction in Gas'!C13</f>
        <v>-3.4294709841328111E-2</v>
      </c>
      <c r="D13" s="108">
        <f>+'[2]Net Reduction in Gas'!D13+'[3]Net Reduction in Gas'!D13+'[4]Net Reduction in Gas'!D13+'[5]Net Reduction in Gas'!D13</f>
        <v>-6.6169640487553208E-2</v>
      </c>
      <c r="E13" s="108">
        <f>+'[2]Net Reduction in Gas'!E13+'[3]Net Reduction in Gas'!E13+'[4]Net Reduction in Gas'!E13+'[5]Net Reduction in Gas'!E13</f>
        <v>-9.5797314639820802E-2</v>
      </c>
      <c r="F13" s="108">
        <f>+'[2]Net Reduction in Gas'!F13+'[3]Net Reduction in Gas'!F13+'[4]Net Reduction in Gas'!F13+'[5]Net Reduction in Gas'!F13</f>
        <v>-0.12333792609240433</v>
      </c>
      <c r="G13" s="108">
        <f>+'[2]Net Reduction in Gas'!G13+'[3]Net Reduction in Gas'!G13+'[4]Net Reduction in Gas'!G13+'[5]Net Reduction in Gas'!G13</f>
        <v>-0.14894022039892912</v>
      </c>
      <c r="H13" s="108">
        <f>+'[2]Net Reduction in Gas'!H13+'[3]Net Reduction in Gas'!H13+'[4]Net Reduction in Gas'!H13+'[5]Net Reduction in Gas'!H13</f>
        <v>-0.17274231263546905</v>
      </c>
      <c r="I13" s="108">
        <f>+'[2]Net Reduction in Gas'!I13+'[3]Net Reduction in Gas'!I13+'[4]Net Reduction in Gas'!I13+'[5]Net Reduction in Gas'!I13</f>
        <v>-0.1948724467535882</v>
      </c>
      <c r="J13" s="108">
        <f>+'[2]Net Reduction in Gas'!J13+'[3]Net Reduction in Gas'!J13+'[4]Net Reduction in Gas'!J13+'[5]Net Reduction in Gas'!J13</f>
        <v>-0.2154497006954513</v>
      </c>
      <c r="K13" s="108">
        <f>+'[2]Net Reduction in Gas'!K13+'[3]Net Reduction in Gas'!K13+'[4]Net Reduction in Gas'!K13+'[5]Net Reduction in Gas'!K13</f>
        <v>-0.23458464114512395</v>
      </c>
      <c r="L13" s="108">
        <f>+'[2]Net Reduction in Gas'!L13+'[3]Net Reduction in Gas'!L13+'[4]Net Reduction in Gas'!L13+'[5]Net Reduction in Gas'!L13</f>
        <v>-0.25237993151345889</v>
      </c>
      <c r="M13" s="108">
        <f>+'[2]Net Reduction in Gas'!M13+'[3]Net Reduction in Gas'!M13+'[4]Net Reduction in Gas'!M13+'[5]Net Reduction in Gas'!M13</f>
        <v>-0.26893089649700663</v>
      </c>
      <c r="N13" s="108">
        <f>+'[2]Net Reduction in Gas'!N13+'[3]Net Reduction in Gas'!N13+'[4]Net Reduction in Gas'!N13+'[5]Net Reduction in Gas'!N13</f>
        <v>-0.28432604631278535</v>
      </c>
      <c r="O13" s="108">
        <f>+'[2]Net Reduction in Gas'!O13+'[3]Net Reduction in Gas'!O13+'[4]Net Reduction in Gas'!O13+'[5]Net Reduction in Gas'!O13</f>
        <v>-0.29864756348918381</v>
      </c>
      <c r="P13" s="108">
        <f>+'[2]Net Reduction in Gas'!P13+'[3]Net Reduction in Gas'!P13+'[4]Net Reduction in Gas'!P13+'[5]Net Reduction in Gas'!P13</f>
        <v>-0.3119717548875407</v>
      </c>
      <c r="Q13" s="108">
        <f>+'[2]Net Reduction in Gas'!Q13+'[3]Net Reduction in Gas'!Q13+'[4]Net Reduction in Gas'!Q13+'[5]Net Reduction in Gas'!Q13</f>
        <v>-0.32436947143790107</v>
      </c>
      <c r="R13" s="108">
        <f>+'[2]Net Reduction in Gas'!R13+'[3]Net Reduction in Gas'!R13+'[4]Net Reduction in Gas'!R13+'[5]Net Reduction in Gas'!R13</f>
        <v>-0.33590649789505611</v>
      </c>
      <c r="S13" s="108">
        <f>+'[2]Net Reduction in Gas'!S13+'[3]Net Reduction in Gas'!S13+'[4]Net Reduction in Gas'!S13+'[5]Net Reduction in Gas'!S13</f>
        <v>-0.34664391475625433</v>
      </c>
      <c r="T13" s="108">
        <f>+'[2]Net Reduction in Gas'!T13+'[3]Net Reduction in Gas'!T13+'[4]Net Reduction in Gas'!T13+'[5]Net Reduction in Gas'!T13</f>
        <v>-0.35663843432901454</v>
      </c>
      <c r="U13" s="108">
        <f>+'[2]Net Reduction in Gas'!U13+'[3]Net Reduction in Gas'!U13+'[4]Net Reduction in Gas'!U13+'[5]Net Reduction in Gas'!U13</f>
        <v>-0.36594271279543483</v>
      </c>
      <c r="V13" s="108">
        <f>+'[2]Net Reduction in Gas'!V13+'[3]Net Reduction in Gas'!V13+'[4]Net Reduction in Gas'!V13+'[5]Net Reduction in Gas'!V13</f>
        <v>-0.37460563998751661</v>
      </c>
      <c r="W13" s="108">
        <f>+'[2]Net Reduction in Gas'!W13+'[3]Net Reduction in Gas'!W13+'[4]Net Reduction in Gas'!W13+'[5]Net Reduction in Gas'!W13</f>
        <v>-0.38267260846554352</v>
      </c>
      <c r="X13" s="107"/>
      <c r="Y13" s="107"/>
    </row>
    <row r="14" spans="1:25" s="106" customFormat="1" ht="15.6" x14ac:dyDescent="0.3">
      <c r="X14" s="107"/>
      <c r="Y14" s="107"/>
    </row>
    <row r="16" spans="1:25" ht="15.6" x14ac:dyDescent="0.3">
      <c r="B16" s="12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G69"/>
  <sheetViews>
    <sheetView workbookViewId="0">
      <selection activeCell="B6" sqref="B6"/>
    </sheetView>
  </sheetViews>
  <sheetFormatPr defaultColWidth="9.140625" defaultRowHeight="15.75" x14ac:dyDescent="0.25"/>
  <cols>
    <col min="1" max="1" width="35.7109375" style="3" customWidth="1"/>
    <col min="2" max="9" width="11.7109375" style="3" customWidth="1"/>
    <col min="10" max="11" width="11" style="3" bestFit="1" customWidth="1"/>
    <col min="12" max="12" width="12" style="3" bestFit="1" customWidth="1"/>
    <col min="13" max="28" width="11" style="3" bestFit="1" customWidth="1"/>
    <col min="29" max="29" width="14.28515625" style="3" bestFit="1" customWidth="1"/>
    <col min="30" max="31" width="11" style="3" bestFit="1" customWidth="1"/>
    <col min="32" max="16384" width="9.140625" style="3"/>
  </cols>
  <sheetData>
    <row r="1" spans="1:3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33" ht="24" customHeight="1" x14ac:dyDescent="0.3">
      <c r="A3" s="9" t="s">
        <v>34</v>
      </c>
      <c r="AG3" s="4"/>
    </row>
    <row r="4" spans="1:33" x14ac:dyDescent="0.25">
      <c r="A4" s="19"/>
      <c r="B4" s="19">
        <f t="shared" ref="B4:W4" si="0">B16</f>
        <v>2014</v>
      </c>
      <c r="C4" s="19">
        <f t="shared" si="0"/>
        <v>2015</v>
      </c>
      <c r="D4" s="19">
        <f t="shared" si="0"/>
        <v>2016</v>
      </c>
      <c r="E4" s="19">
        <f t="shared" si="0"/>
        <v>2017</v>
      </c>
      <c r="F4" s="19">
        <f t="shared" si="0"/>
        <v>2018</v>
      </c>
      <c r="G4" s="19">
        <f t="shared" si="0"/>
        <v>2019</v>
      </c>
      <c r="H4" s="19">
        <f t="shared" si="0"/>
        <v>2020</v>
      </c>
      <c r="I4" s="19">
        <f t="shared" si="0"/>
        <v>2021</v>
      </c>
      <c r="J4" s="19">
        <f t="shared" si="0"/>
        <v>2022</v>
      </c>
      <c r="K4" s="19">
        <f t="shared" si="0"/>
        <v>2023</v>
      </c>
      <c r="L4" s="19">
        <f t="shared" si="0"/>
        <v>2024</v>
      </c>
      <c r="M4" s="19">
        <f t="shared" si="0"/>
        <v>2025</v>
      </c>
      <c r="N4" s="19">
        <f t="shared" si="0"/>
        <v>2026</v>
      </c>
      <c r="O4" s="19">
        <f t="shared" si="0"/>
        <v>2027</v>
      </c>
      <c r="P4" s="19">
        <f t="shared" si="0"/>
        <v>2028</v>
      </c>
      <c r="Q4" s="19">
        <f t="shared" si="0"/>
        <v>2029</v>
      </c>
      <c r="R4" s="19">
        <f t="shared" si="0"/>
        <v>2030</v>
      </c>
      <c r="S4" s="19">
        <f t="shared" si="0"/>
        <v>2031</v>
      </c>
      <c r="T4" s="19">
        <f t="shared" si="0"/>
        <v>2032</v>
      </c>
      <c r="U4" s="19">
        <f t="shared" si="0"/>
        <v>2033</v>
      </c>
      <c r="V4" s="19">
        <f t="shared" si="0"/>
        <v>2034</v>
      </c>
      <c r="W4" s="19">
        <f t="shared" si="0"/>
        <v>2035</v>
      </c>
      <c r="X4" s="22"/>
    </row>
    <row r="5" spans="1:33" x14ac:dyDescent="0.25">
      <c r="A5" s="47" t="s">
        <v>55</v>
      </c>
      <c r="B5" s="63">
        <f t="shared" ref="B5:W5" si="1">B4</f>
        <v>2014</v>
      </c>
      <c r="C5" s="63">
        <f t="shared" si="1"/>
        <v>2015</v>
      </c>
      <c r="D5" s="63">
        <f t="shared" si="1"/>
        <v>2016</v>
      </c>
      <c r="E5" s="63">
        <f t="shared" si="1"/>
        <v>2017</v>
      </c>
      <c r="F5" s="63">
        <f t="shared" si="1"/>
        <v>2018</v>
      </c>
      <c r="G5" s="63">
        <f t="shared" si="1"/>
        <v>2019</v>
      </c>
      <c r="H5" s="63">
        <f t="shared" si="1"/>
        <v>2020</v>
      </c>
      <c r="I5" s="63">
        <f t="shared" si="1"/>
        <v>2021</v>
      </c>
      <c r="J5" s="63">
        <f t="shared" si="1"/>
        <v>2022</v>
      </c>
      <c r="K5" s="63">
        <f t="shared" si="1"/>
        <v>2023</v>
      </c>
      <c r="L5" s="63">
        <f t="shared" si="1"/>
        <v>2024</v>
      </c>
      <c r="M5" s="63">
        <f t="shared" si="1"/>
        <v>2025</v>
      </c>
      <c r="N5" s="63">
        <f t="shared" si="1"/>
        <v>2026</v>
      </c>
      <c r="O5" s="63">
        <f t="shared" si="1"/>
        <v>2027</v>
      </c>
      <c r="P5" s="63">
        <f t="shared" si="1"/>
        <v>2028</v>
      </c>
      <c r="Q5" s="63">
        <f t="shared" si="1"/>
        <v>2029</v>
      </c>
      <c r="R5" s="63">
        <f t="shared" si="1"/>
        <v>2030</v>
      </c>
      <c r="S5" s="63">
        <f t="shared" si="1"/>
        <v>2031</v>
      </c>
      <c r="T5" s="63">
        <f t="shared" si="1"/>
        <v>2032</v>
      </c>
      <c r="U5" s="63">
        <f t="shared" si="1"/>
        <v>2033</v>
      </c>
      <c r="V5" s="63">
        <f t="shared" si="1"/>
        <v>2034</v>
      </c>
      <c r="W5" s="63">
        <f t="shared" si="1"/>
        <v>2035</v>
      </c>
      <c r="X5" s="22"/>
      <c r="Y5" s="22"/>
    </row>
    <row r="6" spans="1:33" x14ac:dyDescent="0.25">
      <c r="A6" s="28" t="s">
        <v>62</v>
      </c>
      <c r="B6" s="62">
        <f>+'[2]Energy Usage'!B6+'[3]Energy Usage'!B6+'[4]Energy Usage'!B6+'[5]Energy Usage'!B6</f>
        <v>1.0082105700788155</v>
      </c>
      <c r="C6" s="62">
        <f>+'[2]Energy Usage'!C6+'[3]Energy Usage'!C6+'[4]Energy Usage'!C6+'[5]Energy Usage'!C6</f>
        <v>0.9573871047549154</v>
      </c>
      <c r="D6" s="62">
        <f>+'[2]Energy Usage'!D6+'[3]Energy Usage'!D6+'[4]Energy Usage'!D6+'[5]Energy Usage'!D6</f>
        <v>0.91017814907176042</v>
      </c>
      <c r="E6" s="62">
        <f>+'[2]Energy Usage'!E6+'[3]Energy Usage'!E6+'[4]Energy Usage'!E6+'[5]Energy Usage'!E6</f>
        <v>0.86632569182212782</v>
      </c>
      <c r="F6" s="62">
        <f>+'[2]Energy Usage'!F6+'[3]Energy Usage'!F6+'[4]Energy Usage'!F6+'[5]Energy Usage'!F6</f>
        <v>0.82559015425935867</v>
      </c>
      <c r="G6" s="62">
        <f>+'[2]Energy Usage'!G6+'[3]Energy Usage'!G6+'[4]Energy Usage'!G6+'[5]Energy Usage'!G6</f>
        <v>0.78774907347720158</v>
      </c>
      <c r="H6" s="62">
        <f>+'[2]Energy Usage'!H6+'[3]Energy Usage'!H6+'[4]Energy Usage'!H6+'[5]Energy Usage'!H6</f>
        <v>0.75259587983310727</v>
      </c>
      <c r="I6" s="62">
        <f>+'[2]Energy Usage'!I6+'[3]Energy Usage'!I6+'[4]Energy Usage'!I6+'[5]Energy Usage'!I6</f>
        <v>0.7199387616975903</v>
      </c>
      <c r="J6" s="62">
        <f>+'[2]Energy Usage'!J6+'[3]Energy Usage'!J6+'[4]Energy Usage'!J6+'[5]Energy Usage'!J6</f>
        <v>0.68959961129209291</v>
      </c>
      <c r="K6" s="62">
        <f>+'[2]Energy Usage'!K6+'[3]Energy Usage'!K6+'[4]Energy Usage'!K6+'[5]Energy Usage'!K6</f>
        <v>0.66141304582332427</v>
      </c>
      <c r="L6" s="62">
        <f>+'[2]Energy Usage'!L6+'[3]Energy Usage'!L6+'[4]Energy Usage'!L6+'[5]Energy Usage'!L6</f>
        <v>0.63522549853576549</v>
      </c>
      <c r="M6" s="62">
        <f>+'[2]Energy Usage'!M6+'[3]Energy Usage'!M6+'[4]Energy Usage'!M6+'[5]Energy Usage'!M6</f>
        <v>0.61089437468819618</v>
      </c>
      <c r="N6" s="62">
        <f>+'[2]Energy Usage'!N6+'[3]Energy Usage'!N6+'[4]Energy Usage'!N6+'[5]Energy Usage'!N6</f>
        <v>0.58828726781682372</v>
      </c>
      <c r="O6" s="62">
        <f>+'[2]Energy Usage'!O6+'[3]Energy Usage'!O6+'[4]Energy Usage'!O6+'[5]Energy Usage'!O6</f>
        <v>0.56728123197883895</v>
      </c>
      <c r="P6" s="62">
        <f>+'[2]Energy Usage'!P6+'[3]Energy Usage'!P6+'[4]Energy Usage'!P6+'[5]Energy Usage'!P6</f>
        <v>0.54776210597780928</v>
      </c>
      <c r="Q6" s="62">
        <f>+'[2]Energy Usage'!Q6+'[3]Energy Usage'!Q6+'[4]Energy Usage'!Q6+'[5]Energy Usage'!Q6</f>
        <v>0.52962388585792941</v>
      </c>
      <c r="R6" s="62">
        <f>+'[2]Energy Usage'!R6+'[3]Energy Usage'!R6+'[4]Energy Usage'!R6+'[5]Energy Usage'!R6</f>
        <v>0.51276814221937039</v>
      </c>
      <c r="S6" s="62">
        <f>+'[2]Energy Usage'!S6+'[3]Energy Usage'!S6+'[4]Energy Usage'!S6+'[5]Energy Usage'!S6</f>
        <v>0.49710347915322589</v>
      </c>
      <c r="T6" s="62">
        <f>+'[2]Energy Usage'!T6+'[3]Energy Usage'!T6+'[4]Energy Usage'!T6+'[5]Energy Usage'!T6</f>
        <v>0.4825450318232446</v>
      </c>
      <c r="U6" s="62">
        <f>+'[2]Energy Usage'!U6+'[3]Energy Usage'!U6+'[4]Energy Usage'!U6+'[5]Energy Usage'!U6</f>
        <v>0.46901399993387238</v>
      </c>
      <c r="V6" s="62">
        <f>+'[2]Energy Usage'!V6+'[3]Energy Usage'!V6+'[4]Energy Usage'!V6+'[5]Energy Usage'!V6</f>
        <v>0.45643721452130981</v>
      </c>
      <c r="W6" s="62">
        <f>+'[2]Energy Usage'!W6+'[3]Energy Usage'!W6+'[4]Energy Usage'!W6+'[5]Energy Usage'!W6</f>
        <v>0.44474673568738338</v>
      </c>
      <c r="X6" s="22"/>
    </row>
    <row r="7" spans="1:33" x14ac:dyDescent="0.25">
      <c r="A7" s="30" t="s">
        <v>71</v>
      </c>
      <c r="B7" s="64">
        <f>+'[2]Energy Usage'!B7+'[3]Energy Usage'!B7+'[4]Energy Usage'!B7+'[5]Energy Usage'!B7</f>
        <v>1.0082105700788155</v>
      </c>
      <c r="C7" s="64">
        <f>+'[2]Energy Usage'!C7+'[3]Energy Usage'!C7+'[4]Energy Usage'!C7+'[5]Energy Usage'!C7</f>
        <v>0.97547266116582909</v>
      </c>
      <c r="D7" s="64">
        <f>+'[2]Energy Usage'!D7+'[3]Energy Usage'!D7+'[4]Energy Usage'!D7+'[5]Energy Usage'!D7</f>
        <v>0.94507317431805582</v>
      </c>
      <c r="E7" s="64">
        <f>+'[2]Energy Usage'!E7+'[3]Energy Usage'!E7+'[4]Energy Usage'!E7+'[5]Energy Usage'!E7</f>
        <v>0.91684507938798077</v>
      </c>
      <c r="F7" s="64">
        <f>+'[2]Energy Usage'!F7+'[3]Energy Usage'!F7+'[4]Energy Usage'!F7+'[5]Energy Usage'!F7</f>
        <v>0.89063327695291106</v>
      </c>
      <c r="G7" s="64">
        <f>+'[2]Energy Usage'!G7+'[3]Energy Usage'!G7+'[4]Energy Usage'!G7+'[5]Energy Usage'!G7</f>
        <v>0.86629374612034626</v>
      </c>
      <c r="H7" s="64">
        <f>+'[2]Energy Usage'!H7+'[3]Energy Usage'!H7+'[4]Energy Usage'!H7+'[5]Energy Usage'!H7</f>
        <v>0.84369275320439319</v>
      </c>
      <c r="I7" s="64">
        <f>+'[2]Energy Usage'!I7+'[3]Energy Usage'!I7+'[4]Energy Usage'!I7+'[5]Energy Usage'!I7</f>
        <v>0.82270611692529405</v>
      </c>
      <c r="J7" s="64">
        <f>+'[2]Energy Usage'!J7+'[3]Energy Usage'!J7+'[4]Energy Usage'!J7+'[5]Energy Usage'!J7</f>
        <v>0.80321852609470179</v>
      </c>
      <c r="K7" s="64">
        <f>+'[2]Energy Usage'!K7+'[3]Energy Usage'!K7+'[4]Energy Usage'!K7+'[5]Energy Usage'!K7</f>
        <v>0.7851229060377235</v>
      </c>
      <c r="L7" s="64">
        <f>+'[2]Energy Usage'!L7+'[3]Energy Usage'!L7+'[4]Energy Usage'!L7+'[5]Energy Usage'!L7</f>
        <v>0.76831983027052919</v>
      </c>
      <c r="M7" s="64">
        <f>+'[2]Energy Usage'!M7+'[3]Energy Usage'!M7+'[4]Energy Usage'!M7+'[5]Energy Usage'!M7</f>
        <v>0.7527169742009916</v>
      </c>
      <c r="N7" s="64">
        <f>+'[2]Energy Usage'!N7+'[3]Energy Usage'!N7+'[4]Energy Usage'!N7+'[5]Energy Usage'!N7</f>
        <v>0.73822860785070676</v>
      </c>
      <c r="O7" s="64">
        <f>+'[2]Energy Usage'!O7+'[3]Energy Usage'!O7+'[4]Energy Usage'!O7+'[5]Energy Usage'!O7</f>
        <v>0.72477512481115669</v>
      </c>
      <c r="P7" s="64">
        <f>+'[2]Energy Usage'!P7+'[3]Energy Usage'!P7+'[4]Energy Usage'!P7+'[5]Energy Usage'!P7</f>
        <v>0.71228260484586003</v>
      </c>
      <c r="Q7" s="64">
        <f>+'[2]Energy Usage'!Q7+'[3]Energy Usage'!Q7+'[4]Energy Usage'!Q7+'[5]Energy Usage'!Q7</f>
        <v>0.70068240773522739</v>
      </c>
      <c r="R7" s="64">
        <f>+'[2]Energy Usage'!R7+'[3]Energy Usage'!R7+'[4]Energy Usage'!R7+'[5]Energy Usage'!R7</f>
        <v>0.68991079613249728</v>
      </c>
      <c r="S7" s="64">
        <f>+'[2]Energy Usage'!S7+'[3]Energy Usage'!S7+'[4]Energy Usage'!S7+'[5]Energy Usage'!S7</f>
        <v>0.67990858535853338</v>
      </c>
      <c r="T7" s="64">
        <f>+'[2]Energy Usage'!T7+'[3]Energy Usage'!T7+'[4]Energy Usage'!T7+'[5]Energy Usage'!T7</f>
        <v>0.67062081821128139</v>
      </c>
      <c r="U7" s="64">
        <f>+'[2]Energy Usage'!U7+'[3]Energy Usage'!U7+'[4]Energy Usage'!U7+'[5]Energy Usage'!U7</f>
        <v>0.66199646300311876</v>
      </c>
      <c r="V7" s="64">
        <f>+'[2]Energy Usage'!V7+'[3]Energy Usage'!V7+'[4]Energy Usage'!V7+'[5]Energy Usage'!V7</f>
        <v>0.65398813316696769</v>
      </c>
      <c r="W7" s="64">
        <f>+'[2]Energy Usage'!W7+'[3]Energy Usage'!W7+'[4]Energy Usage'!W7+'[5]Energy Usage'!W7</f>
        <v>0.64655182689054169</v>
      </c>
      <c r="X7" s="22"/>
    </row>
    <row r="8" spans="1:33" x14ac:dyDescent="0.25">
      <c r="A8" s="14" t="s">
        <v>57</v>
      </c>
      <c r="B8" s="62">
        <f t="shared" ref="B8:W8" si="2">B7-B6</f>
        <v>0</v>
      </c>
      <c r="C8" s="62">
        <f t="shared" si="2"/>
        <v>1.8085556410913695E-2</v>
      </c>
      <c r="D8" s="62">
        <f t="shared" si="2"/>
        <v>3.4895025246295397E-2</v>
      </c>
      <c r="E8" s="62">
        <f t="shared" si="2"/>
        <v>5.0519387565852947E-2</v>
      </c>
      <c r="F8" s="62">
        <f t="shared" si="2"/>
        <v>6.5043122693552391E-2</v>
      </c>
      <c r="G8" s="62">
        <f t="shared" si="2"/>
        <v>7.8544672643144686E-2</v>
      </c>
      <c r="H8" s="62">
        <f t="shared" si="2"/>
        <v>9.1096873371285914E-2</v>
      </c>
      <c r="I8" s="62">
        <f t="shared" si="2"/>
        <v>0.10276735522770375</v>
      </c>
      <c r="J8" s="62">
        <f t="shared" si="2"/>
        <v>0.11361891480260888</v>
      </c>
      <c r="K8" s="62">
        <f t="shared" si="2"/>
        <v>0.12370986021439923</v>
      </c>
      <c r="L8" s="62">
        <f t="shared" si="2"/>
        <v>0.1330943317347637</v>
      </c>
      <c r="M8" s="62">
        <f t="shared" si="2"/>
        <v>0.14182259951279541</v>
      </c>
      <c r="N8" s="62">
        <f t="shared" si="2"/>
        <v>0.14994134003388304</v>
      </c>
      <c r="O8" s="62">
        <f t="shared" si="2"/>
        <v>0.15749389283231774</v>
      </c>
      <c r="P8" s="62">
        <f t="shared" si="2"/>
        <v>0.16452049886805076</v>
      </c>
      <c r="Q8" s="62">
        <f t="shared" si="2"/>
        <v>0.17105852187729798</v>
      </c>
      <c r="R8" s="62">
        <f t="shared" si="2"/>
        <v>0.17714265391312689</v>
      </c>
      <c r="S8" s="62">
        <f t="shared" si="2"/>
        <v>0.18280510620530749</v>
      </c>
      <c r="T8" s="62">
        <f t="shared" si="2"/>
        <v>0.18807578638803679</v>
      </c>
      <c r="U8" s="62">
        <f t="shared" si="2"/>
        <v>0.19298246306924638</v>
      </c>
      <c r="V8" s="62">
        <f t="shared" si="2"/>
        <v>0.19755091864565788</v>
      </c>
      <c r="W8" s="62">
        <f t="shared" si="2"/>
        <v>0.20180509120315832</v>
      </c>
      <c r="X8" s="22"/>
    </row>
    <row r="9" spans="1:33" x14ac:dyDescent="0.25">
      <c r="A9" s="28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2"/>
    </row>
    <row r="10" spans="1:33" x14ac:dyDescent="0.25">
      <c r="A10" s="47" t="s">
        <v>56</v>
      </c>
      <c r="B10" s="22">
        <f t="shared" ref="B10:W10" si="3">B4</f>
        <v>2014</v>
      </c>
      <c r="C10" s="22">
        <f t="shared" si="3"/>
        <v>2015</v>
      </c>
      <c r="D10" s="22">
        <f t="shared" si="3"/>
        <v>2016</v>
      </c>
      <c r="E10" s="22">
        <f t="shared" si="3"/>
        <v>2017</v>
      </c>
      <c r="F10" s="22">
        <f t="shared" si="3"/>
        <v>2018</v>
      </c>
      <c r="G10" s="22">
        <f t="shared" si="3"/>
        <v>2019</v>
      </c>
      <c r="H10" s="22">
        <f t="shared" si="3"/>
        <v>2020</v>
      </c>
      <c r="I10" s="22">
        <f t="shared" si="3"/>
        <v>2021</v>
      </c>
      <c r="J10" s="22">
        <f t="shared" si="3"/>
        <v>2022</v>
      </c>
      <c r="K10" s="22">
        <f t="shared" si="3"/>
        <v>2023</v>
      </c>
      <c r="L10" s="22">
        <f t="shared" si="3"/>
        <v>2024</v>
      </c>
      <c r="M10" s="22">
        <f t="shared" si="3"/>
        <v>2025</v>
      </c>
      <c r="N10" s="22">
        <f t="shared" si="3"/>
        <v>2026</v>
      </c>
      <c r="O10" s="22">
        <f t="shared" si="3"/>
        <v>2027</v>
      </c>
      <c r="P10" s="22">
        <f t="shared" si="3"/>
        <v>2028</v>
      </c>
      <c r="Q10" s="22">
        <f t="shared" si="3"/>
        <v>2029</v>
      </c>
      <c r="R10" s="22">
        <f t="shared" si="3"/>
        <v>2030</v>
      </c>
      <c r="S10" s="22">
        <f t="shared" si="3"/>
        <v>2031</v>
      </c>
      <c r="T10" s="22">
        <f t="shared" si="3"/>
        <v>2032</v>
      </c>
      <c r="U10" s="22">
        <f t="shared" si="3"/>
        <v>2033</v>
      </c>
      <c r="V10" s="22">
        <f t="shared" si="3"/>
        <v>2034</v>
      </c>
      <c r="W10" s="22">
        <f t="shared" si="3"/>
        <v>2035</v>
      </c>
      <c r="X10" s="22"/>
    </row>
    <row r="11" spans="1:33" x14ac:dyDescent="0.25">
      <c r="A11" s="28" t="s">
        <v>63</v>
      </c>
      <c r="B11" s="62">
        <f t="shared" ref="B11:W11" si="4">B54/1000000</f>
        <v>0</v>
      </c>
      <c r="C11" s="62">
        <f t="shared" si="4"/>
        <v>4.5097990509266925E-2</v>
      </c>
      <c r="D11" s="62">
        <f t="shared" si="4"/>
        <v>8.7012063149806251E-2</v>
      </c>
      <c r="E11" s="62">
        <f t="shared" si="4"/>
        <v>0.12596920720259067</v>
      </c>
      <c r="F11" s="62">
        <f t="shared" si="4"/>
        <v>0.16218019086403004</v>
      </c>
      <c r="G11" s="62">
        <f t="shared" si="4"/>
        <v>0.19584071994093294</v>
      </c>
      <c r="H11" s="62">
        <f t="shared" si="4"/>
        <v>0.22713251378367236</v>
      </c>
      <c r="I11" s="62">
        <f t="shared" si="4"/>
        <v>0.25622430436908694</v>
      </c>
      <c r="J11" s="62">
        <f t="shared" si="4"/>
        <v>0.28327276402239165</v>
      </c>
      <c r="K11" s="62">
        <f t="shared" si="4"/>
        <v>0.30842336687528427</v>
      </c>
      <c r="L11" s="62">
        <f t="shared" si="4"/>
        <v>0.33181118879334465</v>
      </c>
      <c r="M11" s="62">
        <f t="shared" si="4"/>
        <v>0.3535616501677466</v>
      </c>
      <c r="N11" s="62">
        <f t="shared" si="4"/>
        <v>0.37379120565237167</v>
      </c>
      <c r="O11" s="62">
        <f t="shared" si="4"/>
        <v>0.39260798463590585</v>
      </c>
      <c r="P11" s="62">
        <f t="shared" si="4"/>
        <v>0.41011238596781546</v>
      </c>
      <c r="Q11" s="62">
        <f t="shared" si="4"/>
        <v>0.42639763020574911</v>
      </c>
      <c r="R11" s="62">
        <f t="shared" si="4"/>
        <v>0.44155027241851519</v>
      </c>
      <c r="S11" s="62">
        <f t="shared" si="4"/>
        <v>0.45565067836205825</v>
      </c>
      <c r="T11" s="62">
        <f t="shared" si="4"/>
        <v>0.46877346664461439</v>
      </c>
      <c r="U11" s="62">
        <f t="shared" si="4"/>
        <v>0.48098791931035301</v>
      </c>
      <c r="V11" s="62">
        <f t="shared" si="4"/>
        <v>0.49235836309729286</v>
      </c>
      <c r="W11" s="62">
        <f t="shared" si="4"/>
        <v>0.50294452346414986</v>
      </c>
      <c r="X11" s="22"/>
    </row>
    <row r="12" spans="1:33" x14ac:dyDescent="0.25">
      <c r="A12" s="30" t="s">
        <v>73</v>
      </c>
      <c r="B12" s="64">
        <f t="shared" ref="B12:W12" si="5">B63/1000000</f>
        <v>0</v>
      </c>
      <c r="C12" s="64">
        <f t="shared" si="5"/>
        <v>0</v>
      </c>
      <c r="D12" s="64">
        <f t="shared" si="5"/>
        <v>0</v>
      </c>
      <c r="E12" s="64">
        <f t="shared" si="5"/>
        <v>0</v>
      </c>
      <c r="F12" s="64">
        <f t="shared" si="5"/>
        <v>0</v>
      </c>
      <c r="G12" s="64">
        <f t="shared" si="5"/>
        <v>0</v>
      </c>
      <c r="H12" s="64">
        <f t="shared" si="5"/>
        <v>0</v>
      </c>
      <c r="I12" s="64">
        <f t="shared" si="5"/>
        <v>0</v>
      </c>
      <c r="J12" s="64">
        <f t="shared" si="5"/>
        <v>0</v>
      </c>
      <c r="K12" s="64">
        <f t="shared" si="5"/>
        <v>0</v>
      </c>
      <c r="L12" s="64">
        <f t="shared" si="5"/>
        <v>0</v>
      </c>
      <c r="M12" s="64">
        <f t="shared" si="5"/>
        <v>0</v>
      </c>
      <c r="N12" s="64">
        <f t="shared" si="5"/>
        <v>0</v>
      </c>
      <c r="O12" s="64">
        <f t="shared" si="5"/>
        <v>0</v>
      </c>
      <c r="P12" s="64">
        <f t="shared" si="5"/>
        <v>0</v>
      </c>
      <c r="Q12" s="64">
        <f t="shared" si="5"/>
        <v>0</v>
      </c>
      <c r="R12" s="64">
        <f t="shared" si="5"/>
        <v>0</v>
      </c>
      <c r="S12" s="64">
        <f t="shared" si="5"/>
        <v>0</v>
      </c>
      <c r="T12" s="64">
        <f t="shared" si="5"/>
        <v>0</v>
      </c>
      <c r="U12" s="64">
        <f t="shared" si="5"/>
        <v>0</v>
      </c>
      <c r="V12" s="64">
        <f t="shared" si="5"/>
        <v>0</v>
      </c>
      <c r="W12" s="64">
        <f t="shared" si="5"/>
        <v>0</v>
      </c>
      <c r="X12" s="22"/>
    </row>
    <row r="13" spans="1:33" x14ac:dyDescent="0.25">
      <c r="A13" s="14" t="s">
        <v>57</v>
      </c>
      <c r="B13" s="62">
        <f t="shared" ref="B13:W13" si="6">B12-B11</f>
        <v>0</v>
      </c>
      <c r="C13" s="62">
        <f t="shared" si="6"/>
        <v>-4.5097990509266925E-2</v>
      </c>
      <c r="D13" s="62">
        <f t="shared" si="6"/>
        <v>-8.7012063149806251E-2</v>
      </c>
      <c r="E13" s="62">
        <f t="shared" si="6"/>
        <v>-0.12596920720259067</v>
      </c>
      <c r="F13" s="62">
        <f t="shared" si="6"/>
        <v>-0.16218019086403004</v>
      </c>
      <c r="G13" s="62">
        <f t="shared" si="6"/>
        <v>-0.19584071994093294</v>
      </c>
      <c r="H13" s="62">
        <f t="shared" si="6"/>
        <v>-0.22713251378367236</v>
      </c>
      <c r="I13" s="62">
        <f t="shared" si="6"/>
        <v>-0.25622430436908694</v>
      </c>
      <c r="J13" s="62">
        <f t="shared" si="6"/>
        <v>-0.28327276402239165</v>
      </c>
      <c r="K13" s="62">
        <f t="shared" si="6"/>
        <v>-0.30842336687528427</v>
      </c>
      <c r="L13" s="62">
        <f t="shared" si="6"/>
        <v>-0.33181118879334465</v>
      </c>
      <c r="M13" s="62">
        <f t="shared" si="6"/>
        <v>-0.3535616501677466</v>
      </c>
      <c r="N13" s="62">
        <f t="shared" si="6"/>
        <v>-0.37379120565237167</v>
      </c>
      <c r="O13" s="62">
        <f t="shared" si="6"/>
        <v>-0.39260798463590585</v>
      </c>
      <c r="P13" s="62">
        <f t="shared" si="6"/>
        <v>-0.41011238596781546</v>
      </c>
      <c r="Q13" s="62">
        <f t="shared" si="6"/>
        <v>-0.42639763020574911</v>
      </c>
      <c r="R13" s="62">
        <f t="shared" si="6"/>
        <v>-0.44155027241851519</v>
      </c>
      <c r="S13" s="62">
        <f t="shared" si="6"/>
        <v>-0.45565067836205825</v>
      </c>
      <c r="T13" s="62">
        <f t="shared" si="6"/>
        <v>-0.46877346664461439</v>
      </c>
      <c r="U13" s="62">
        <f t="shared" si="6"/>
        <v>-0.48098791931035301</v>
      </c>
      <c r="V13" s="62">
        <f t="shared" si="6"/>
        <v>-0.49235836309729286</v>
      </c>
      <c r="W13" s="62">
        <f t="shared" si="6"/>
        <v>-0.50294452346414986</v>
      </c>
      <c r="X13" s="22"/>
    </row>
    <row r="14" spans="1:33" ht="15.6" x14ac:dyDescent="0.3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33" ht="15.6" x14ac:dyDescent="0.3">
      <c r="A15" s="4" t="s">
        <v>30</v>
      </c>
    </row>
    <row r="16" spans="1:33" x14ac:dyDescent="0.25">
      <c r="A16" s="16" t="s">
        <v>0</v>
      </c>
      <c r="B16" s="19">
        <v>2014</v>
      </c>
      <c r="C16" s="19">
        <v>2015</v>
      </c>
      <c r="D16" s="19">
        <v>2016</v>
      </c>
      <c r="E16" s="19">
        <v>2017</v>
      </c>
      <c r="F16" s="19">
        <v>2018</v>
      </c>
      <c r="G16" s="19">
        <v>2019</v>
      </c>
      <c r="H16" s="19">
        <v>2020</v>
      </c>
      <c r="I16" s="19">
        <v>2021</v>
      </c>
      <c r="J16" s="19">
        <v>2022</v>
      </c>
      <c r="K16" s="19">
        <v>2023</v>
      </c>
      <c r="L16" s="19">
        <v>2024</v>
      </c>
      <c r="M16" s="19">
        <v>2025</v>
      </c>
      <c r="N16" s="19">
        <v>2026</v>
      </c>
      <c r="O16" s="19">
        <v>2027</v>
      </c>
      <c r="P16" s="19">
        <v>2028</v>
      </c>
      <c r="Q16" s="19">
        <v>2029</v>
      </c>
      <c r="R16" s="19">
        <v>2030</v>
      </c>
      <c r="S16" s="19">
        <v>2031</v>
      </c>
      <c r="T16" s="19">
        <v>2032</v>
      </c>
      <c r="U16" s="19">
        <v>2033</v>
      </c>
      <c r="V16" s="19">
        <v>2034</v>
      </c>
      <c r="W16" s="19">
        <v>2035</v>
      </c>
    </row>
    <row r="17" spans="1:23" ht="16.5" thickBot="1" x14ac:dyDescent="0.3">
      <c r="A17" s="26" t="s">
        <v>31</v>
      </c>
      <c r="B17" s="27">
        <f t="shared" ref="B17:W17" si="7">SUM(B18:B22)</f>
        <v>1008210.5700788156</v>
      </c>
      <c r="C17" s="27">
        <f t="shared" si="7"/>
        <v>1002485.0952641824</v>
      </c>
      <c r="D17" s="27">
        <f t="shared" si="7"/>
        <v>997190.21222156659</v>
      </c>
      <c r="E17" s="27">
        <f t="shared" si="7"/>
        <v>992294.89902471844</v>
      </c>
      <c r="F17" s="27">
        <f t="shared" si="7"/>
        <v>987770.3451233888</v>
      </c>
      <c r="G17" s="27">
        <f t="shared" si="7"/>
        <v>983589.79341813456</v>
      </c>
      <c r="H17" s="27">
        <f t="shared" si="7"/>
        <v>979728.39361677959</v>
      </c>
      <c r="I17" s="27">
        <f t="shared" si="7"/>
        <v>976163.06606667722</v>
      </c>
      <c r="J17" s="27">
        <f t="shared" si="7"/>
        <v>972872.37531448458</v>
      </c>
      <c r="K17" s="27">
        <f t="shared" si="7"/>
        <v>969836.41269860859</v>
      </c>
      <c r="L17" s="27">
        <f t="shared" si="7"/>
        <v>967036.68732911011</v>
      </c>
      <c r="M17" s="27">
        <f t="shared" si="7"/>
        <v>964456.02485594281</v>
      </c>
      <c r="N17" s="27">
        <f t="shared" si="7"/>
        <v>962078.47346919531</v>
      </c>
      <c r="O17" s="27">
        <f t="shared" si="7"/>
        <v>959889.21661474486</v>
      </c>
      <c r="P17" s="27">
        <f t="shared" si="7"/>
        <v>957874.4919456247</v>
      </c>
      <c r="Q17" s="27">
        <f t="shared" si="7"/>
        <v>956021.51606367854</v>
      </c>
      <c r="R17" s="27">
        <f t="shared" si="7"/>
        <v>954318.41463788552</v>
      </c>
      <c r="S17" s="27">
        <f t="shared" si="7"/>
        <v>952754.15751528426</v>
      </c>
      <c r="T17" s="27">
        <f t="shared" si="7"/>
        <v>951318.498467859</v>
      </c>
      <c r="U17" s="27">
        <f t="shared" si="7"/>
        <v>950001.91924422537</v>
      </c>
      <c r="V17" s="27">
        <f t="shared" si="7"/>
        <v>948795.57761860266</v>
      </c>
      <c r="W17" s="27">
        <f t="shared" si="7"/>
        <v>947691.25915153325</v>
      </c>
    </row>
    <row r="18" spans="1:23" ht="16.5" thickTop="1" x14ac:dyDescent="0.25">
      <c r="A18" s="3" t="s">
        <v>8</v>
      </c>
      <c r="B18" s="13">
        <f>+'[2]Energy Usage'!B18+'[3]Energy Usage'!B18+'[4]Energy Usage'!B18+'[5]Energy Usage'!B18</f>
        <v>1008210.5700788156</v>
      </c>
      <c r="C18" s="13">
        <f>+'[2]Energy Usage'!C18+'[3]Energy Usage'!C18+'[4]Energy Usage'!C18+'[5]Energy Usage'!C18</f>
        <v>936196.96396757395</v>
      </c>
      <c r="D18" s="13">
        <f>+'[2]Energy Usage'!D18+'[3]Energy Usage'!D18+'[4]Energy Usage'!D18+'[5]Energy Usage'!D18</f>
        <v>869327.17182337306</v>
      </c>
      <c r="E18" s="13">
        <f>+'[2]Energy Usage'!E18+'[3]Energy Usage'!E18+'[4]Energy Usage'!E18+'[5]Energy Usage'!E18</f>
        <v>807233.77858674142</v>
      </c>
      <c r="F18" s="13">
        <f>+'[2]Energy Usage'!F18+'[3]Energy Usage'!F18+'[4]Energy Usage'!F18+'[5]Energy Usage'!F18</f>
        <v>749575.6131281897</v>
      </c>
      <c r="G18" s="13">
        <f>+'[2]Energy Usage'!G18+'[3]Energy Usage'!G18+'[4]Energy Usage'!G18+'[5]Energy Usage'!G18</f>
        <v>696035.87368180219</v>
      </c>
      <c r="H18" s="13">
        <f>+'[2]Energy Usage'!H18+'[3]Energy Usage'!H18+'[4]Energy Usage'!H18+'[5]Energy Usage'!H18</f>
        <v>646320.38717643206</v>
      </c>
      <c r="I18" s="13">
        <f>+'[2]Energy Usage'!I18+'[3]Energy Usage'!I18+'[4]Energy Usage'!I18+'[5]Energy Usage'!I18</f>
        <v>600155.99290037993</v>
      </c>
      <c r="J18" s="13">
        <f>+'[2]Energy Usage'!J18+'[3]Energy Usage'!J18+'[4]Energy Usage'!J18+'[5]Energy Usage'!J18</f>
        <v>557289.04161859828</v>
      </c>
      <c r="K18" s="13">
        <f>+'[2]Energy Usage'!K18+'[3]Energy Usage'!K18+'[4]Energy Usage'!K18+'[5]Energy Usage'!K18</f>
        <v>517484.00189580896</v>
      </c>
      <c r="L18" s="13">
        <f>+'[2]Energy Usage'!L18+'[3]Energy Usage'!L18+'[4]Energy Usage'!L18+'[5]Energy Usage'!L18</f>
        <v>480522.1659679705</v>
      </c>
      <c r="M18" s="13">
        <f>+'[2]Energy Usage'!M18+'[3]Energy Usage'!M18+'[4]Energy Usage'!M18+'[5]Energy Usage'!M18</f>
        <v>446200.44805149751</v>
      </c>
      <c r="N18" s="13">
        <f>+'[2]Energy Usage'!N18+'[3]Energy Usage'!N18+'[4]Energy Usage'!N18+'[5]Energy Usage'!N18</f>
        <v>414330.2684875367</v>
      </c>
      <c r="O18" s="13">
        <f>+'[2]Energy Usage'!O18+'[3]Energy Usage'!O18+'[4]Energy Usage'!O18+'[5]Energy Usage'!O18</f>
        <v>384736.51759022335</v>
      </c>
      <c r="P18" s="13">
        <f>+'[2]Energy Usage'!P18+'[3]Energy Usage'!P18+'[4]Energy Usage'!P18+'[5]Energy Usage'!P18</f>
        <v>357256.59350577684</v>
      </c>
      <c r="Q18" s="13">
        <f>+'[2]Energy Usage'!Q18+'[3]Energy Usage'!Q18+'[4]Energy Usage'!Q18+'[5]Energy Usage'!Q18</f>
        <v>331739.5087959466</v>
      </c>
      <c r="R18" s="13">
        <f>+'[2]Energy Usage'!R18+'[3]Energy Usage'!R18+'[4]Energy Usage'!R18+'[5]Energy Usage'!R18</f>
        <v>308045.06083692692</v>
      </c>
      <c r="S18" s="13">
        <f>+'[2]Energy Usage'!S18+'[3]Energy Usage'!S18+'[4]Energy Usage'!S18+'[5]Energy Usage'!S18</f>
        <v>286043.06147549191</v>
      </c>
      <c r="T18" s="13">
        <f>+'[2]Energy Usage'!T18+'[3]Energy Usage'!T18+'[4]Energy Usage'!T18+'[5]Energy Usage'!T18</f>
        <v>265612.62170969276</v>
      </c>
      <c r="U18" s="13">
        <f>+'[2]Energy Usage'!U18+'[3]Energy Usage'!U18+'[4]Energy Usage'!U18+'[5]Energy Usage'!U18</f>
        <v>246641.48746379098</v>
      </c>
      <c r="V18" s="13">
        <f>+'[2]Energy Usage'!V18+'[3]Energy Usage'!V18+'[4]Energy Usage'!V18+'[5]Energy Usage'!V18</f>
        <v>229025.4228078395</v>
      </c>
      <c r="W18" s="13">
        <f>+'[2]Energy Usage'!W18+'[3]Energy Usage'!W18+'[4]Energy Usage'!W18+'[5]Energy Usage'!W18</f>
        <v>212667.63723300787</v>
      </c>
    </row>
    <row r="19" spans="1:23" x14ac:dyDescent="0.25">
      <c r="A19" s="3" t="s">
        <v>11</v>
      </c>
      <c r="B19" s="13">
        <f>+'[2]Energy Usage'!B19+'[3]Energy Usage'!B19+'[4]Energy Usage'!B19+'[5]Energy Usage'!B19</f>
        <v>0</v>
      </c>
      <c r="C19" s="13">
        <f>+'[2]Energy Usage'!C19+'[3]Energy Usage'!C19+'[4]Energy Usage'!C19+'[5]Energy Usage'!C19</f>
        <v>21190.140787341523</v>
      </c>
      <c r="D19" s="13">
        <f>+'[2]Energy Usage'!D19+'[3]Energy Usage'!D19+'[4]Energy Usage'!D19+'[5]Energy Usage'!D19</f>
        <v>40850.977248387266</v>
      </c>
      <c r="E19" s="13">
        <f>+'[2]Energy Usage'!E19+'[3]Energy Usage'!E19+'[4]Energy Usage'!E19+'[5]Energy Usage'!E19</f>
        <v>59091.913235386361</v>
      </c>
      <c r="F19" s="13">
        <f>+'[2]Energy Usage'!F19+'[3]Energy Usage'!F19+'[4]Energy Usage'!F19+'[5]Energy Usage'!F19</f>
        <v>76014.541131169055</v>
      </c>
      <c r="G19" s="13">
        <f>+'[2]Energy Usage'!G19+'[3]Energy Usage'!G19+'[4]Energy Usage'!G19+'[5]Energy Usage'!G19</f>
        <v>91713.199795399356</v>
      </c>
      <c r="H19" s="13">
        <f>+'[2]Energy Usage'!H19+'[3]Energy Usage'!H19+'[4]Energy Usage'!H19+'[5]Energy Usage'!H19</f>
        <v>106275.49265667521</v>
      </c>
      <c r="I19" s="13">
        <f>+'[2]Energy Usage'!I19+'[3]Energy Usage'!I19+'[4]Energy Usage'!I19+'[5]Energy Usage'!I19</f>
        <v>119782.76879721036</v>
      </c>
      <c r="J19" s="13">
        <f>+'[2]Energy Usage'!J19+'[3]Energy Usage'!J19+'[4]Energy Usage'!J19+'[5]Energy Usage'!J19</f>
        <v>132310.56967349467</v>
      </c>
      <c r="K19" s="13">
        <f>+'[2]Energy Usage'!K19+'[3]Energy Usage'!K19+'[4]Energy Usage'!K19+'[5]Energy Usage'!K19</f>
        <v>143929.04392751533</v>
      </c>
      <c r="L19" s="13">
        <f>+'[2]Energy Usage'!L19+'[3]Energy Usage'!L19+'[4]Energy Usage'!L19+'[5]Energy Usage'!L19</f>
        <v>154703.33256779498</v>
      </c>
      <c r="M19" s="13">
        <f>+'[2]Energy Usage'!M19+'[3]Energy Usage'!M19+'[4]Energy Usage'!M19+'[5]Energy Usage'!M19</f>
        <v>164693.92663669868</v>
      </c>
      <c r="N19" s="13">
        <f>+'[2]Energy Usage'!N19+'[3]Energy Usage'!N19+'[4]Energy Usage'!N19+'[5]Energy Usage'!N19</f>
        <v>173956.99932928703</v>
      </c>
      <c r="O19" s="13">
        <f>+'[2]Energy Usage'!O19+'[3]Energy Usage'!O19+'[4]Energy Usage'!O19+'[5]Energy Usage'!O19</f>
        <v>182544.71438861566</v>
      </c>
      <c r="P19" s="13">
        <f>+'[2]Energy Usage'!P19+'[3]Energy Usage'!P19+'[4]Energy Usage'!P19+'[5]Energy Usage'!P19</f>
        <v>190505.51247203234</v>
      </c>
      <c r="Q19" s="13">
        <f>+'[2]Energy Usage'!Q19+'[3]Energy Usage'!Q19+'[4]Energy Usage'!Q19+'[5]Energy Usage'!Q19</f>
        <v>197884.37706198278</v>
      </c>
      <c r="R19" s="13">
        <f>+'[2]Energy Usage'!R19+'[3]Energy Usage'!R19+'[4]Energy Usage'!R19+'[5]Energy Usage'!R19</f>
        <v>204723.0813824434</v>
      </c>
      <c r="S19" s="13">
        <f>+'[2]Energy Usage'!S19+'[3]Energy Usage'!S19+'[4]Energy Usage'!S19+'[5]Energy Usage'!S19</f>
        <v>211060.41767773399</v>
      </c>
      <c r="T19" s="13">
        <f>+'[2]Energy Usage'!T19+'[3]Energy Usage'!T19+'[4]Energy Usage'!T19+'[5]Energy Usage'!T19</f>
        <v>216932.41011355192</v>
      </c>
      <c r="U19" s="13">
        <f>+'[2]Energy Usage'!U19+'[3]Energy Usage'!U19+'[4]Energy Usage'!U19+'[5]Energy Usage'!U19</f>
        <v>222372.51247008136</v>
      </c>
      <c r="V19" s="13">
        <f>+'[2]Energy Usage'!V19+'[3]Energy Usage'!V19+'[4]Energy Usage'!V19+'[5]Energy Usage'!V19</f>
        <v>227411.79171347036</v>
      </c>
      <c r="W19" s="13">
        <f>+'[2]Energy Usage'!W19+'[3]Energy Usage'!W19+'[4]Energy Usage'!W19+'[5]Energy Usage'!W19</f>
        <v>232079.09845437552</v>
      </c>
    </row>
    <row r="20" spans="1:23" x14ac:dyDescent="0.25">
      <c r="A20" s="3" t="s">
        <v>12</v>
      </c>
      <c r="B20" s="13">
        <f>+'[2]Energy Usage'!B20+'[3]Energy Usage'!B20+'[4]Energy Usage'!B20+'[5]Energy Usage'!B20</f>
        <v>0</v>
      </c>
      <c r="C20" s="13">
        <f>+'[2]Energy Usage'!C20+'[3]Energy Usage'!C20+'[4]Energy Usage'!C20+'[5]Energy Usage'!C20</f>
        <v>3.9661319842493632</v>
      </c>
      <c r="D20" s="13">
        <f>+'[2]Energy Usage'!D20+'[3]Energy Usage'!D20+'[4]Energy Usage'!D20+'[5]Energy Usage'!D20</f>
        <v>7.610982387574567</v>
      </c>
      <c r="E20" s="13">
        <f>+'[2]Energy Usage'!E20+'[3]Energy Usage'!E20+'[4]Energy Usage'!E20+'[5]Energy Usage'!E20</f>
        <v>10.957837664836283</v>
      </c>
      <c r="F20" s="13">
        <f>+'[2]Energy Usage'!F20+'[3]Energy Usage'!F20+'[4]Energy Usage'!F20+'[5]Energy Usage'!F20</f>
        <v>14.028321205778633</v>
      </c>
      <c r="G20" s="13">
        <f>+'[2]Energy Usage'!G20+'[3]Energy Usage'!G20+'[4]Energy Usage'!G20+'[5]Energy Usage'!G20</f>
        <v>16.842512025581264</v>
      </c>
      <c r="H20" s="13">
        <f>+'[2]Energy Usage'!H20+'[3]Energy Usage'!H20+'[4]Energy Usage'!H20+'[5]Energy Usage'!H20</f>
        <v>19.419054979245612</v>
      </c>
      <c r="I20" s="13">
        <f>+'[2]Energy Usage'!I20+'[3]Energy Usage'!I20+'[4]Energy Usage'!I20+'[5]Energy Usage'!I20</f>
        <v>21.775263105291856</v>
      </c>
      <c r="J20" s="13">
        <f>+'[2]Energy Usage'!J20+'[3]Energy Usage'!J20+'[4]Energy Usage'!J20+'[5]Energy Usage'!J20</f>
        <v>23.92721266099219</v>
      </c>
      <c r="K20" s="13">
        <f>+'[2]Energy Usage'!K20+'[3]Energy Usage'!K20+'[4]Energy Usage'!K20+'[5]Energy Usage'!K20</f>
        <v>25.889831371204366</v>
      </c>
      <c r="L20" s="13">
        <f>+'[2]Energy Usage'!L20+'[3]Energy Usage'!L20+'[4]Energy Usage'!L20+'[5]Energy Usage'!L20</f>
        <v>27.676980375576512</v>
      </c>
      <c r="M20" s="13">
        <f>+'[2]Energy Usage'!M20+'[3]Energy Usage'!M20+'[4]Energy Usage'!M20+'[5]Energy Usage'!M20</f>
        <v>29.3015303242653</v>
      </c>
      <c r="N20" s="13">
        <f>+'[2]Energy Usage'!N20+'[3]Energy Usage'!N20+'[4]Energy Usage'!N20+'[5]Energy Usage'!N20</f>
        <v>30.775432040153831</v>
      </c>
      <c r="O20" s="13">
        <f>+'[2]Energy Usage'!O20+'[3]Energy Usage'!O20+'[4]Energy Usage'!O20+'[5]Energy Usage'!O20</f>
        <v>32.109782135696932</v>
      </c>
      <c r="P20" s="13">
        <f>+'[2]Energy Usage'!P20+'[3]Energy Usage'!P20+'[4]Energy Usage'!P20+'[5]Energy Usage'!P20</f>
        <v>33.314883944795824</v>
      </c>
      <c r="Q20" s="13">
        <f>+'[2]Energy Usage'!Q20+'[3]Energy Usage'!Q20+'[4]Energy Usage'!Q20+'[5]Energy Usage'!Q20</f>
        <v>34.40030410435849</v>
      </c>
      <c r="R20" s="13">
        <f>+'[2]Energy Usage'!R20+'[3]Energy Usage'!R20+'[4]Energy Usage'!R20+'[5]Energy Usage'!R20</f>
        <v>35.374925096295854</v>
      </c>
      <c r="S20" s="13">
        <f>+'[2]Energy Usage'!S20+'[3]Energy Usage'!S20+'[4]Energy Usage'!S20+'[5]Energy Usage'!S20</f>
        <v>36.246994038504951</v>
      </c>
      <c r="T20" s="13">
        <f>+'[2]Energy Usage'!T20+'[3]Energy Usage'!T20+'[4]Energy Usage'!T20+'[5]Energy Usage'!T20</f>
        <v>37.024167992777379</v>
      </c>
      <c r="U20" s="13">
        <f>+'[2]Energy Usage'!U20+'[3]Energy Usage'!U20+'[4]Energy Usage'!U20+'[5]Energy Usage'!U20</f>
        <v>37.713556038430397</v>
      </c>
      <c r="V20" s="13">
        <f>+'[2]Energy Usage'!V20+'[3]Energy Usage'!V20+'[4]Energy Usage'!V20+'[5]Energy Usage'!V20</f>
        <v>38.321758342684873</v>
      </c>
      <c r="W20" s="13">
        <f>+'[2]Energy Usage'!W20+'[3]Energy Usage'!W20+'[4]Energy Usage'!W20+'[5]Energy Usage'!W20</f>
        <v>38.854902442310319</v>
      </c>
    </row>
    <row r="21" spans="1:23" x14ac:dyDescent="0.25">
      <c r="A21" s="3" t="s">
        <v>13</v>
      </c>
      <c r="B21" s="13">
        <f>+'[2]Energy Usage'!B21+'[3]Energy Usage'!B21+'[4]Energy Usage'!B21+'[5]Energy Usage'!B21</f>
        <v>0</v>
      </c>
      <c r="C21" s="13">
        <f>+'[2]Energy Usage'!C21+'[3]Energy Usage'!C21+'[4]Energy Usage'!C21+'[5]Energy Usage'!C21</f>
        <v>13284.455891974958</v>
      </c>
      <c r="D21" s="13">
        <f>+'[2]Energy Usage'!D21+'[3]Energy Usage'!D21+'[4]Energy Usage'!D21+'[5]Energy Usage'!D21</f>
        <v>25675.648330917677</v>
      </c>
      <c r="E21" s="13">
        <f>+'[2]Energy Usage'!E21+'[3]Energy Usage'!E21+'[4]Energy Usage'!E21+'[5]Energy Usage'!E21</f>
        <v>37237.607174312347</v>
      </c>
      <c r="F21" s="13">
        <f>+'[2]Energy Usage'!F21+'[3]Energy Usage'!F21+'[4]Energy Usage'!F21+'[5]Energy Usage'!F21</f>
        <v>48029.78311895283</v>
      </c>
      <c r="G21" s="13">
        <f>+'[2]Energy Usage'!G21+'[3]Energy Usage'!G21+'[4]Energy Usage'!G21+'[5]Energy Usage'!G21</f>
        <v>58107.374639073925</v>
      </c>
      <c r="H21" s="13">
        <f>+'[2]Energy Usage'!H21+'[3]Energy Usage'!H21+'[4]Energy Usage'!H21+'[5]Energy Usage'!H21</f>
        <v>67521.631572021637</v>
      </c>
      <c r="I21" s="13">
        <f>+'[2]Energy Usage'!I21+'[3]Energy Usage'!I21+'[4]Energy Usage'!I21+'[5]Energy Usage'!I21</f>
        <v>76320.137019603513</v>
      </c>
      <c r="J21" s="13">
        <f>+'[2]Energy Usage'!J21+'[3]Energy Usage'!J21+'[4]Energy Usage'!J21+'[5]Energy Usage'!J21</f>
        <v>84547.069114109327</v>
      </c>
      <c r="K21" s="13">
        <f>+'[2]Energy Usage'!K21+'[3]Energy Usage'!K21+'[4]Energy Usage'!K21+'[5]Energy Usage'!K21</f>
        <v>92243.444087352225</v>
      </c>
      <c r="L21" s="13">
        <f>+'[2]Energy Usage'!L21+'[3]Energy Usage'!L21+'[4]Energy Usage'!L21+'[5]Energy Usage'!L21</f>
        <v>99447.341978342374</v>
      </c>
      <c r="M21" s="13">
        <f>+'[2]Energy Usage'!M21+'[3]Energy Usage'!M21+'[4]Energy Usage'!M21+'[5]Energy Usage'!M21</f>
        <v>106194.11621980625</v>
      </c>
      <c r="N21" s="13">
        <f>+'[2]Energy Usage'!N21+'[3]Energy Usage'!N21+'[4]Energy Usage'!N21+'[5]Energy Usage'!N21</f>
        <v>112516.58825517955</v>
      </c>
      <c r="O21" s="13">
        <f>+'[2]Energy Usage'!O21+'[3]Energy Usage'!O21+'[4]Energy Usage'!O21+'[5]Energy Usage'!O21</f>
        <v>118445.22825544365</v>
      </c>
      <c r="P21" s="13">
        <f>+'[2]Energy Usage'!P21+'[3]Energy Usage'!P21+'[4]Energy Usage'!P21+'[5]Energy Usage'!P21</f>
        <v>124008.32292879332</v>
      </c>
      <c r="Q21" s="13">
        <f>+'[2]Energy Usage'!Q21+'[3]Energy Usage'!Q21+'[4]Energy Usage'!Q21+'[5]Energy Usage'!Q21</f>
        <v>129232.13134519671</v>
      </c>
      <c r="R21" s="13">
        <f>+'[2]Energy Usage'!R21+'[3]Energy Usage'!R21+'[4]Energy Usage'!R21+'[5]Energy Usage'!R21</f>
        <v>134141.02963204813</v>
      </c>
      <c r="S21" s="13">
        <f>+'[2]Energy Usage'!S21+'[3]Energy Usage'!S21+'[4]Energy Usage'!S21+'[5]Energy Usage'!S21</f>
        <v>138757.64533595764</v>
      </c>
      <c r="T21" s="13">
        <f>+'[2]Energy Usage'!T21+'[3]Energy Usage'!T21+'[4]Energy Usage'!T21+'[5]Energy Usage'!T21</f>
        <v>143102.98218893309</v>
      </c>
      <c r="U21" s="13">
        <f>+'[2]Energy Usage'!U21+'[3]Energy Usage'!U21+'[4]Energy Usage'!U21+'[5]Energy Usage'!U21</f>
        <v>147196.53596447856</v>
      </c>
      <c r="V21" s="13">
        <f>+'[2]Energy Usage'!V21+'[3]Energy Usage'!V21+'[4]Energy Usage'!V21+'[5]Energy Usage'!V21</f>
        <v>151056.40206016687</v>
      </c>
      <c r="W21" s="13">
        <f>+'[2]Energy Usage'!W21+'[3]Energy Usage'!W21+'[4]Energy Usage'!W21+'[5]Energy Usage'!W21</f>
        <v>154699.3753977759</v>
      </c>
    </row>
    <row r="22" spans="1:23" x14ac:dyDescent="0.25">
      <c r="A22" s="3" t="s">
        <v>14</v>
      </c>
      <c r="B22" s="13">
        <f>+'[2]Energy Usage'!B22+'[3]Energy Usage'!B22+'[4]Energy Usage'!B22+'[5]Energy Usage'!B22</f>
        <v>0</v>
      </c>
      <c r="C22" s="13">
        <f>+'[2]Energy Usage'!C22+'[3]Energy Usage'!C22+'[4]Energy Usage'!C22+'[5]Energy Usage'!C22</f>
        <v>31809.568485307715</v>
      </c>
      <c r="D22" s="13">
        <f>+'[2]Energy Usage'!D22+'[3]Energy Usage'!D22+'[4]Energy Usage'!D22+'[5]Energy Usage'!D22</f>
        <v>61328.803836501</v>
      </c>
      <c r="E22" s="13">
        <f>+'[2]Energy Usage'!E22+'[3]Energy Usage'!E22+'[4]Energy Usage'!E22+'[5]Energy Usage'!E22</f>
        <v>88720.642190613464</v>
      </c>
      <c r="F22" s="13">
        <f>+'[2]Energy Usage'!F22+'[3]Energy Usage'!F22+'[4]Energy Usage'!F22+'[5]Energy Usage'!F22</f>
        <v>114136.37942387145</v>
      </c>
      <c r="G22" s="13">
        <f>+'[2]Energy Usage'!G22+'[3]Energy Usage'!G22+'[4]Energy Usage'!G22+'[5]Energy Usage'!G22</f>
        <v>137716.50278983344</v>
      </c>
      <c r="H22" s="13">
        <f>+'[2]Energy Usage'!H22+'[3]Energy Usage'!H22+'[4]Energy Usage'!H22+'[5]Energy Usage'!H22</f>
        <v>159591.4631566715</v>
      </c>
      <c r="I22" s="13">
        <f>+'[2]Energy Usage'!I22+'[3]Energy Usage'!I22+'[4]Energy Usage'!I22+'[5]Energy Usage'!I22</f>
        <v>179882.39208637812</v>
      </c>
      <c r="J22" s="13">
        <f>+'[2]Energy Usage'!J22+'[3]Energy Usage'!J22+'[4]Energy Usage'!J22+'[5]Energy Usage'!J22</f>
        <v>198701.76769562133</v>
      </c>
      <c r="K22" s="13">
        <f>+'[2]Energy Usage'!K22+'[3]Energy Usage'!K22+'[4]Energy Usage'!K22+'[5]Energy Usage'!K22</f>
        <v>216154.03295656087</v>
      </c>
      <c r="L22" s="13">
        <f>+'[2]Energy Usage'!L22+'[3]Energy Usage'!L22+'[4]Energy Usage'!L22+'[5]Energy Usage'!L22</f>
        <v>232336.16983462672</v>
      </c>
      <c r="M22" s="13">
        <f>+'[2]Energy Usage'!M22+'[3]Energy Usage'!M22+'[4]Energy Usage'!M22+'[5]Energy Usage'!M22</f>
        <v>247338.23241761609</v>
      </c>
      <c r="N22" s="13">
        <f>+'[2]Energy Usage'!N22+'[3]Energy Usage'!N22+'[4]Energy Usage'!N22+'[5]Energy Usage'!N22</f>
        <v>261243.84196515198</v>
      </c>
      <c r="O22" s="13">
        <f>+'[2]Energy Usage'!O22+'[3]Energy Usage'!O22+'[4]Energy Usage'!O22+'[5]Energy Usage'!O22</f>
        <v>274130.64659832651</v>
      </c>
      <c r="P22" s="13">
        <f>+'[2]Energy Usage'!P22+'[3]Energy Usage'!P22+'[4]Energy Usage'!P22+'[5]Energy Usage'!P22</f>
        <v>286070.74815507734</v>
      </c>
      <c r="Q22" s="13">
        <f>+'[2]Energy Usage'!Q22+'[3]Energy Usage'!Q22+'[4]Energy Usage'!Q22+'[5]Energy Usage'!Q22</f>
        <v>297131.09855644807</v>
      </c>
      <c r="R22" s="13">
        <f>+'[2]Energy Usage'!R22+'[3]Energy Usage'!R22+'[4]Energy Usage'!R22+'[5]Energy Usage'!R22</f>
        <v>307373.86786137079</v>
      </c>
      <c r="S22" s="13">
        <f>+'[2]Energy Usage'!S22+'[3]Energy Usage'!S22+'[4]Energy Usage'!S22+'[5]Energy Usage'!S22</f>
        <v>316856.78603206214</v>
      </c>
      <c r="T22" s="13">
        <f>+'[2]Energy Usage'!T22+'[3]Energy Usage'!T22+'[4]Energy Usage'!T22+'[5]Energy Usage'!T22</f>
        <v>325633.46028768853</v>
      </c>
      <c r="U22" s="13">
        <f>+'[2]Energy Usage'!U22+'[3]Energy Usage'!U22+'[4]Energy Usage'!U22+'[5]Energy Usage'!U22</f>
        <v>333753.66978983599</v>
      </c>
      <c r="V22" s="13">
        <f>+'[2]Energy Usage'!V22+'[3]Energy Usage'!V22+'[4]Energy Usage'!V22+'[5]Energy Usage'!V22</f>
        <v>341263.63927878329</v>
      </c>
      <c r="W22" s="13">
        <f>+'[2]Energy Usage'!W22+'[3]Energy Usage'!W22+'[4]Energy Usage'!W22+'[5]Energy Usage'!W22</f>
        <v>348206.2931639317</v>
      </c>
    </row>
    <row r="24" spans="1:23" x14ac:dyDescent="0.25">
      <c r="A24" s="4" t="s">
        <v>74</v>
      </c>
    </row>
    <row r="25" spans="1:23" x14ac:dyDescent="0.25">
      <c r="A25" s="16" t="s">
        <v>0</v>
      </c>
      <c r="B25" s="19">
        <v>2014</v>
      </c>
      <c r="C25" s="19">
        <v>2015</v>
      </c>
      <c r="D25" s="19">
        <v>2016</v>
      </c>
      <c r="E25" s="19">
        <v>2017</v>
      </c>
      <c r="F25" s="19">
        <v>2018</v>
      </c>
      <c r="G25" s="19">
        <v>2019</v>
      </c>
      <c r="H25" s="19">
        <v>2020</v>
      </c>
      <c r="I25" s="19">
        <v>2021</v>
      </c>
      <c r="J25" s="19">
        <v>2022</v>
      </c>
      <c r="K25" s="19">
        <v>2023</v>
      </c>
      <c r="L25" s="19">
        <v>2024</v>
      </c>
      <c r="M25" s="19">
        <v>2025</v>
      </c>
      <c r="N25" s="19">
        <v>2026</v>
      </c>
      <c r="O25" s="19">
        <v>2027</v>
      </c>
      <c r="P25" s="19">
        <v>2028</v>
      </c>
      <c r="Q25" s="19">
        <v>2029</v>
      </c>
      <c r="R25" s="19">
        <v>2030</v>
      </c>
      <c r="S25" s="19">
        <v>2031</v>
      </c>
      <c r="T25" s="19">
        <v>2032</v>
      </c>
      <c r="U25" s="19">
        <v>2033</v>
      </c>
      <c r="V25" s="19">
        <v>2034</v>
      </c>
      <c r="W25" s="19">
        <v>2035</v>
      </c>
    </row>
    <row r="26" spans="1:23" ht="16.5" thickBot="1" x14ac:dyDescent="0.3">
      <c r="A26" s="26" t="s">
        <v>31</v>
      </c>
      <c r="B26" s="27">
        <f t="shared" ref="B26:W26" si="8">SUM(B27:B31)</f>
        <v>1008210.5700788156</v>
      </c>
      <c r="C26" s="27">
        <f t="shared" si="8"/>
        <v>975472.66116582917</v>
      </c>
      <c r="D26" s="27">
        <f t="shared" si="8"/>
        <v>945073.17431805597</v>
      </c>
      <c r="E26" s="27">
        <f t="shared" si="8"/>
        <v>916845.07938798075</v>
      </c>
      <c r="F26" s="27">
        <f t="shared" si="8"/>
        <v>890633.27695291105</v>
      </c>
      <c r="G26" s="27">
        <f t="shared" si="8"/>
        <v>866293.74612034624</v>
      </c>
      <c r="H26" s="27">
        <f t="shared" si="8"/>
        <v>843692.7532043932</v>
      </c>
      <c r="I26" s="27">
        <f t="shared" si="8"/>
        <v>822706.11692529405</v>
      </c>
      <c r="J26" s="27">
        <f t="shared" si="8"/>
        <v>803218.52609470184</v>
      </c>
      <c r="K26" s="27">
        <f t="shared" si="8"/>
        <v>785122.90603772341</v>
      </c>
      <c r="L26" s="27">
        <f t="shared" si="8"/>
        <v>768319.83027052926</v>
      </c>
      <c r="M26" s="27">
        <f t="shared" si="8"/>
        <v>752716.97420099168</v>
      </c>
      <c r="N26" s="27">
        <f t="shared" si="8"/>
        <v>738228.6078507069</v>
      </c>
      <c r="O26" s="27">
        <f t="shared" si="8"/>
        <v>724775.12481115665</v>
      </c>
      <c r="P26" s="27">
        <f t="shared" si="8"/>
        <v>712282.60484586004</v>
      </c>
      <c r="Q26" s="27">
        <f t="shared" si="8"/>
        <v>700682.40773522749</v>
      </c>
      <c r="R26" s="27">
        <f t="shared" si="8"/>
        <v>689910.79613249726</v>
      </c>
      <c r="S26" s="27">
        <f t="shared" si="8"/>
        <v>679908.58535853343</v>
      </c>
      <c r="T26" s="27">
        <f t="shared" si="8"/>
        <v>670620.81821128144</v>
      </c>
      <c r="U26" s="27">
        <f t="shared" si="8"/>
        <v>661996.46300311876</v>
      </c>
      <c r="V26" s="27">
        <f t="shared" si="8"/>
        <v>653988.13316696766</v>
      </c>
      <c r="W26" s="27">
        <f t="shared" si="8"/>
        <v>646551.82689054182</v>
      </c>
    </row>
    <row r="27" spans="1:23" ht="16.5" thickTop="1" x14ac:dyDescent="0.25">
      <c r="A27" s="5" t="s">
        <v>8</v>
      </c>
      <c r="B27" s="13">
        <f>+'[2]Energy Usage'!B27+'[3]Energy Usage'!B27+'[4]Energy Usage'!B27+'[5]Energy Usage'!B27</f>
        <v>1008210.5700788156</v>
      </c>
      <c r="C27" s="13">
        <f>+'[2]Energy Usage'!C27+'[3]Energy Usage'!C27+'[4]Energy Usage'!C27+'[5]Energy Usage'!C27</f>
        <v>936195.52935890027</v>
      </c>
      <c r="D27" s="13">
        <f>+'[2]Energy Usage'!D27+'[3]Energy Usage'!D27+'[4]Energy Usage'!D27+'[5]Energy Usage'!D27</f>
        <v>869324.42011897883</v>
      </c>
      <c r="E27" s="13">
        <f>+'[2]Energy Usage'!E27+'[3]Energy Usage'!E27+'[4]Energy Usage'!E27+'[5]Energy Usage'!E27</f>
        <v>807229.81868190889</v>
      </c>
      <c r="F27" s="13">
        <f>+'[2]Energy Usage'!F27+'[3]Energy Usage'!F27+'[4]Energy Usage'!F27+'[5]Energy Usage'!F27</f>
        <v>749570.54591891542</v>
      </c>
      <c r="G27" s="13">
        <f>+'[2]Energy Usage'!G27+'[3]Energy Usage'!G27+'[4]Energy Usage'!G27+'[5]Energy Usage'!G27</f>
        <v>696029.79263899289</v>
      </c>
      <c r="H27" s="13">
        <f>+'[2]Energy Usage'!H27+'[3]Energy Usage'!H27+'[4]Energy Usage'!H27+'[5]Energy Usage'!H27</f>
        <v>646313.37887906469</v>
      </c>
      <c r="I27" s="13">
        <f>+'[2]Energy Usage'!I27+'[3]Energy Usage'!I27+'[4]Energy Usage'!I27+'[5]Energy Usage'!I27</f>
        <v>600148.13753056014</v>
      </c>
      <c r="J27" s="13">
        <f>+'[2]Energy Usage'!J27+'[3]Energy Usage'!J27+'[4]Energy Usage'!J27+'[5]Energy Usage'!J27</f>
        <v>557280.41342123435</v>
      </c>
      <c r="K27" s="13">
        <f>+'[2]Energy Usage'!K27+'[3]Energy Usage'!K27+'[4]Energy Usage'!K27+'[5]Energy Usage'!K27</f>
        <v>517474.66960543196</v>
      </c>
      <c r="L27" s="13">
        <f>+'[2]Energy Usage'!L27+'[3]Energy Usage'!L27+'[4]Energy Usage'!L27+'[5]Energy Usage'!L27</f>
        <v>480512.19320504396</v>
      </c>
      <c r="M27" s="13">
        <f>+'[2]Energy Usage'!M27+'[3]Energy Usage'!M27+'[4]Energy Usage'!M27+'[5]Energy Usage'!M27</f>
        <v>446189.89369039796</v>
      </c>
      <c r="N27" s="13">
        <f>+'[2]Energy Usage'!N27+'[3]Energy Usage'!N27+'[4]Energy Usage'!N27+'[5]Energy Usage'!N27</f>
        <v>414319.18699822668</v>
      </c>
      <c r="O27" s="13">
        <f>+'[2]Energy Usage'!O27+'[3]Energy Usage'!O27+'[4]Energy Usage'!O27+'[5]Energy Usage'!O27</f>
        <v>384724.95935549622</v>
      </c>
      <c r="P27" s="13">
        <f>+'[2]Energy Usage'!P27+'[3]Energy Usage'!P27+'[4]Energy Usage'!P27+'[5]Energy Usage'!P27</f>
        <v>357244.60511581786</v>
      </c>
      <c r="Q27" s="13">
        <f>+'[2]Energy Usage'!Q27+'[3]Energy Usage'!Q27+'[4]Energy Usage'!Q27+'[5]Energy Usage'!Q27</f>
        <v>331727.13332183089</v>
      </c>
      <c r="R27" s="13">
        <f>+'[2]Energy Usage'!R27+'[3]Energy Usage'!R27+'[4]Energy Usage'!R27+'[5]Energy Usage'!R27</f>
        <v>308032.33808455727</v>
      </c>
      <c r="S27" s="13">
        <f>+'[2]Energy Usage'!S27+'[3]Energy Usage'!S27+'[4]Energy Usage'!S27+'[5]Energy Usage'!S27</f>
        <v>286030.02822137461</v>
      </c>
      <c r="T27" s="13">
        <f>+'[2]Energy Usage'!T27+'[3]Energy Usage'!T27+'[4]Energy Usage'!T27+'[5]Energy Usage'!T27</f>
        <v>265599.31191984785</v>
      </c>
      <c r="U27" s="13">
        <f>+'[2]Energy Usage'!U27+'[3]Energy Usage'!U27+'[4]Energy Usage'!U27+'[5]Energy Usage'!U27</f>
        <v>246627.93249700154</v>
      </c>
      <c r="V27" s="13">
        <f>+'[2]Energy Usage'!V27+'[3]Energy Usage'!V27+'[4]Energy Usage'!V27+'[5]Energy Usage'!V27</f>
        <v>229011.65160435857</v>
      </c>
      <c r="W27" s="13">
        <f>+'[2]Energy Usage'!W27+'[3]Energy Usage'!W27+'[4]Energy Usage'!W27+'[5]Energy Usage'!W27</f>
        <v>212653.67648976156</v>
      </c>
    </row>
    <row r="28" spans="1:23" x14ac:dyDescent="0.25">
      <c r="A28" s="5" t="s">
        <v>11</v>
      </c>
      <c r="B28" s="13">
        <f>+'[2]Energy Usage'!B28+'[3]Energy Usage'!B28+'[4]Energy Usage'!B28+'[5]Energy Usage'!B28</f>
        <v>0</v>
      </c>
      <c r="C28" s="13">
        <f>+'[2]Energy Usage'!C28+'[3]Energy Usage'!C28+'[4]Energy Usage'!C28+'[5]Energy Usage'!C28</f>
        <v>39277.131806928875</v>
      </c>
      <c r="D28" s="13">
        <f>+'[2]Energy Usage'!D28+'[3]Energy Usage'!D28+'[4]Energy Usage'!D28+'[5]Energy Usage'!D28</f>
        <v>75748.754199077113</v>
      </c>
      <c r="E28" s="13">
        <f>+'[2]Energy Usage'!E28+'[3]Energy Usage'!E28+'[4]Energy Usage'!E28+'[5]Energy Usage'!E28</f>
        <v>109615.26070607192</v>
      </c>
      <c r="F28" s="13">
        <f>+'[2]Energy Usage'!F28+'[3]Energy Usage'!F28+'[4]Energy Usage'!F28+'[5]Energy Usage'!F28</f>
        <v>141062.73103399563</v>
      </c>
      <c r="G28" s="13">
        <f>+'[2]Energy Usage'!G28+'[3]Energy Usage'!G28+'[4]Energy Usage'!G28+'[5]Energy Usage'!G28</f>
        <v>170263.95348135341</v>
      </c>
      <c r="H28" s="13">
        <f>+'[2]Energy Usage'!H28+'[3]Energy Usage'!H28+'[4]Energy Usage'!H28+'[5]Energy Usage'!H28</f>
        <v>197379.37432532845</v>
      </c>
      <c r="I28" s="13">
        <f>+'[2]Energy Usage'!I28+'[3]Energy Usage'!I28+'[4]Energy Usage'!I28+'[5]Energy Usage'!I28</f>
        <v>222557.97939473385</v>
      </c>
      <c r="J28" s="13">
        <f>+'[2]Energy Usage'!J28+'[3]Energy Usage'!J28+'[4]Energy Usage'!J28+'[5]Energy Usage'!J28</f>
        <v>245938.11267346743</v>
      </c>
      <c r="K28" s="13">
        <f>+'[2]Energy Usage'!K28+'[3]Energy Usage'!K28+'[4]Energy Usage'!K28+'[5]Energy Usage'!K28</f>
        <v>267648.23643229151</v>
      </c>
      <c r="L28" s="13">
        <f>+'[2]Energy Usage'!L28+'[3]Energy Usage'!L28+'[4]Energy Usage'!L28+'[5]Energy Usage'!L28</f>
        <v>287807.63706548524</v>
      </c>
      <c r="M28" s="13">
        <f>+'[2]Energy Usage'!M28+'[3]Energy Usage'!M28+'[4]Energy Usage'!M28+'[5]Energy Usage'!M28</f>
        <v>306527.08051059372</v>
      </c>
      <c r="N28" s="13">
        <f>+'[2]Energy Usage'!N28+'[3]Energy Usage'!N28+'[4]Energy Usage'!N28+'[5]Energy Usage'!N28</f>
        <v>323909.42085248017</v>
      </c>
      <c r="O28" s="13">
        <f>+'[2]Energy Usage'!O28+'[3]Energy Usage'!O28+'[4]Energy Usage'!O28+'[5]Energy Usage'!O28</f>
        <v>340050.16545566043</v>
      </c>
      <c r="P28" s="13">
        <f>+'[2]Energy Usage'!P28+'[3]Energy Usage'!P28+'[4]Energy Usage'!P28+'[5]Energy Usage'!P28</f>
        <v>355037.99973004218</v>
      </c>
      <c r="Q28" s="13">
        <f>+'[2]Energy Usage'!Q28+'[3]Energy Usage'!Q28+'[4]Energy Usage'!Q28+'[5]Energy Usage'!Q28</f>
        <v>368955.2744133966</v>
      </c>
      <c r="R28" s="13">
        <f>+'[2]Energy Usage'!R28+'[3]Energy Usage'!R28+'[4]Energy Usage'!R28+'[5]Energy Usage'!R28</f>
        <v>381878.45804793999</v>
      </c>
      <c r="S28" s="13">
        <f>+'[2]Energy Usage'!S28+'[3]Energy Usage'!S28+'[4]Energy Usage'!S28+'[5]Energy Usage'!S28</f>
        <v>393878.55713715882</v>
      </c>
      <c r="T28" s="13">
        <f>+'[2]Energy Usage'!T28+'[3]Energy Usage'!T28+'[4]Energy Usage'!T28+'[5]Energy Usage'!T28</f>
        <v>405021.50629143353</v>
      </c>
      <c r="U28" s="13">
        <f>+'[2]Energy Usage'!U28+'[3]Energy Usage'!U28+'[4]Energy Usage'!U28+'[5]Energy Usage'!U28</f>
        <v>415368.53050611715</v>
      </c>
      <c r="V28" s="13">
        <f>+'[2]Energy Usage'!V28+'[3]Energy Usage'!V28+'[4]Energy Usage'!V28+'[5]Energy Usage'!V28</f>
        <v>424976.48156260909</v>
      </c>
      <c r="W28" s="13">
        <f>+'[2]Energy Usage'!W28+'[3]Energy Usage'!W28+'[4]Energy Usage'!W28+'[5]Energy Usage'!W28</f>
        <v>433898.15040078026</v>
      </c>
    </row>
    <row r="29" spans="1:23" x14ac:dyDescent="0.25">
      <c r="A29" s="5" t="s">
        <v>12</v>
      </c>
      <c r="B29" s="13">
        <f>+'[2]Energy Usage'!B29+'[3]Energy Usage'!B29+'[4]Energy Usage'!B29+'[5]Energy Usage'!B29</f>
        <v>0</v>
      </c>
      <c r="C29" s="13">
        <f>+'[2]Energy Usage'!C29+'[3]Energy Usage'!C29+'[4]Energy Usage'!C29+'[5]Energy Usage'!C29</f>
        <v>0</v>
      </c>
      <c r="D29" s="13">
        <f>+'[2]Energy Usage'!D29+'[3]Energy Usage'!D29+'[4]Energy Usage'!D29+'[5]Energy Usage'!D29</f>
        <v>0</v>
      </c>
      <c r="E29" s="13">
        <f>+'[2]Energy Usage'!E29+'[3]Energy Usage'!E29+'[4]Energy Usage'!E29+'[5]Energy Usage'!E29</f>
        <v>0</v>
      </c>
      <c r="F29" s="13">
        <f>+'[2]Energy Usage'!F29+'[3]Energy Usage'!F29+'[4]Energy Usage'!F29+'[5]Energy Usage'!F29</f>
        <v>0</v>
      </c>
      <c r="G29" s="13">
        <f>+'[2]Energy Usage'!G29+'[3]Energy Usage'!G29+'[4]Energy Usage'!G29+'[5]Energy Usage'!G29</f>
        <v>0</v>
      </c>
      <c r="H29" s="13">
        <f>+'[2]Energy Usage'!H29+'[3]Energy Usage'!H29+'[4]Energy Usage'!H29+'[5]Energy Usage'!H29</f>
        <v>0</v>
      </c>
      <c r="I29" s="13">
        <f>+'[2]Energy Usage'!I29+'[3]Energy Usage'!I29+'[4]Energy Usage'!I29+'[5]Energy Usage'!I29</f>
        <v>0</v>
      </c>
      <c r="J29" s="13">
        <f>+'[2]Energy Usage'!J29+'[3]Energy Usage'!J29+'[4]Energy Usage'!J29+'[5]Energy Usage'!J29</f>
        <v>0</v>
      </c>
      <c r="K29" s="13">
        <f>+'[2]Energy Usage'!K29+'[3]Energy Usage'!K29+'[4]Energy Usage'!K29+'[5]Energy Usage'!K29</f>
        <v>0</v>
      </c>
      <c r="L29" s="13">
        <f>+'[2]Energy Usage'!L29+'[3]Energy Usage'!L29+'[4]Energy Usage'!L29+'[5]Energy Usage'!L29</f>
        <v>0</v>
      </c>
      <c r="M29" s="13">
        <f>+'[2]Energy Usage'!M29+'[3]Energy Usage'!M29+'[4]Energy Usage'!M29+'[5]Energy Usage'!M29</f>
        <v>0</v>
      </c>
      <c r="N29" s="13">
        <f>+'[2]Energy Usage'!N29+'[3]Energy Usage'!N29+'[4]Energy Usage'!N29+'[5]Energy Usage'!N29</f>
        <v>0</v>
      </c>
      <c r="O29" s="13">
        <f>+'[2]Energy Usage'!O29+'[3]Energy Usage'!O29+'[4]Energy Usage'!O29+'[5]Energy Usage'!O29</f>
        <v>0</v>
      </c>
      <c r="P29" s="13">
        <f>+'[2]Energy Usage'!P29+'[3]Energy Usage'!P29+'[4]Energy Usage'!P29+'[5]Energy Usage'!P29</f>
        <v>0</v>
      </c>
      <c r="Q29" s="13">
        <f>+'[2]Energy Usage'!Q29+'[3]Energy Usage'!Q29+'[4]Energy Usage'!Q29+'[5]Energy Usage'!Q29</f>
        <v>0</v>
      </c>
      <c r="R29" s="13">
        <f>+'[2]Energy Usage'!R29+'[3]Energy Usage'!R29+'[4]Energy Usage'!R29+'[5]Energy Usage'!R29</f>
        <v>0</v>
      </c>
      <c r="S29" s="13">
        <f>+'[2]Energy Usage'!S29+'[3]Energy Usage'!S29+'[4]Energy Usage'!S29+'[5]Energy Usage'!S29</f>
        <v>0</v>
      </c>
      <c r="T29" s="13">
        <f>+'[2]Energy Usage'!T29+'[3]Energy Usage'!T29+'[4]Energy Usage'!T29+'[5]Energy Usage'!T29</f>
        <v>0</v>
      </c>
      <c r="U29" s="13">
        <f>+'[2]Energy Usage'!U29+'[3]Energy Usage'!U29+'[4]Energy Usage'!U29+'[5]Energy Usage'!U29</f>
        <v>0</v>
      </c>
      <c r="V29" s="13">
        <f>+'[2]Energy Usage'!V29+'[3]Energy Usage'!V29+'[4]Energy Usage'!V29+'[5]Energy Usage'!V29</f>
        <v>0</v>
      </c>
      <c r="W29" s="13">
        <f>+'[2]Energy Usage'!W29+'[3]Energy Usage'!W29+'[4]Energy Usage'!W29+'[5]Energy Usage'!W29</f>
        <v>0</v>
      </c>
    </row>
    <row r="30" spans="1:23" x14ac:dyDescent="0.25">
      <c r="A30" s="5" t="s">
        <v>13</v>
      </c>
      <c r="B30" s="13">
        <f>+'[2]Energy Usage'!B30+'[3]Energy Usage'!B30+'[4]Energy Usage'!B30+'[5]Energy Usage'!B30</f>
        <v>0</v>
      </c>
      <c r="C30" s="13">
        <f>+'[2]Energy Usage'!C30+'[3]Energy Usage'!C30+'[4]Energy Usage'!C30+'[5]Energy Usage'!C30</f>
        <v>0</v>
      </c>
      <c r="D30" s="13">
        <f>+'[2]Energy Usage'!D30+'[3]Energy Usage'!D30+'[4]Energy Usage'!D30+'[5]Energy Usage'!D30</f>
        <v>0</v>
      </c>
      <c r="E30" s="13">
        <f>+'[2]Energy Usage'!E30+'[3]Energy Usage'!E30+'[4]Energy Usage'!E30+'[5]Energy Usage'!E30</f>
        <v>0</v>
      </c>
      <c r="F30" s="13">
        <f>+'[2]Energy Usage'!F30+'[3]Energy Usage'!F30+'[4]Energy Usage'!F30+'[5]Energy Usage'!F30</f>
        <v>0</v>
      </c>
      <c r="G30" s="13">
        <f>+'[2]Energy Usage'!G30+'[3]Energy Usage'!G30+'[4]Energy Usage'!G30+'[5]Energy Usage'!G30</f>
        <v>0</v>
      </c>
      <c r="H30" s="13">
        <f>+'[2]Energy Usage'!H30+'[3]Energy Usage'!H30+'[4]Energy Usage'!H30+'[5]Energy Usage'!H30</f>
        <v>0</v>
      </c>
      <c r="I30" s="13">
        <f>+'[2]Energy Usage'!I30+'[3]Energy Usage'!I30+'[4]Energy Usage'!I30+'[5]Energy Usage'!I30</f>
        <v>0</v>
      </c>
      <c r="J30" s="13">
        <f>+'[2]Energy Usage'!J30+'[3]Energy Usage'!J30+'[4]Energy Usage'!J30+'[5]Energy Usage'!J30</f>
        <v>0</v>
      </c>
      <c r="K30" s="13">
        <f>+'[2]Energy Usage'!K30+'[3]Energy Usage'!K30+'[4]Energy Usage'!K30+'[5]Energy Usage'!K30</f>
        <v>0</v>
      </c>
      <c r="L30" s="13">
        <f>+'[2]Energy Usage'!L30+'[3]Energy Usage'!L30+'[4]Energy Usage'!L30+'[5]Energy Usage'!L30</f>
        <v>0</v>
      </c>
      <c r="M30" s="13">
        <f>+'[2]Energy Usage'!M30+'[3]Energy Usage'!M30+'[4]Energy Usage'!M30+'[5]Energy Usage'!M30</f>
        <v>0</v>
      </c>
      <c r="N30" s="13">
        <f>+'[2]Energy Usage'!N30+'[3]Energy Usage'!N30+'[4]Energy Usage'!N30+'[5]Energy Usage'!N30</f>
        <v>0</v>
      </c>
      <c r="O30" s="13">
        <f>+'[2]Energy Usage'!O30+'[3]Energy Usage'!O30+'[4]Energy Usage'!O30+'[5]Energy Usage'!O30</f>
        <v>0</v>
      </c>
      <c r="P30" s="13">
        <f>+'[2]Energy Usage'!P30+'[3]Energy Usage'!P30+'[4]Energy Usage'!P30+'[5]Energy Usage'!P30</f>
        <v>0</v>
      </c>
      <c r="Q30" s="13">
        <f>+'[2]Energy Usage'!Q30+'[3]Energy Usage'!Q30+'[4]Energy Usage'!Q30+'[5]Energy Usage'!Q30</f>
        <v>0</v>
      </c>
      <c r="R30" s="13">
        <f>+'[2]Energy Usage'!R30+'[3]Energy Usage'!R30+'[4]Energy Usage'!R30+'[5]Energy Usage'!R30</f>
        <v>0</v>
      </c>
      <c r="S30" s="13">
        <f>+'[2]Energy Usage'!S30+'[3]Energy Usage'!S30+'[4]Energy Usage'!S30+'[5]Energy Usage'!S30</f>
        <v>0</v>
      </c>
      <c r="T30" s="13">
        <f>+'[2]Energy Usage'!T30+'[3]Energy Usage'!T30+'[4]Energy Usage'!T30+'[5]Energy Usage'!T30</f>
        <v>0</v>
      </c>
      <c r="U30" s="13">
        <f>+'[2]Energy Usage'!U30+'[3]Energy Usage'!U30+'[4]Energy Usage'!U30+'[5]Energy Usage'!U30</f>
        <v>0</v>
      </c>
      <c r="V30" s="13">
        <f>+'[2]Energy Usage'!V30+'[3]Energy Usage'!V30+'[4]Energy Usage'!V30+'[5]Energy Usage'!V30</f>
        <v>0</v>
      </c>
      <c r="W30" s="13">
        <f>+'[2]Energy Usage'!W30+'[3]Energy Usage'!W30+'[4]Energy Usage'!W30+'[5]Energy Usage'!W30</f>
        <v>0</v>
      </c>
    </row>
    <row r="31" spans="1:23" x14ac:dyDescent="0.25">
      <c r="A31" s="5" t="s">
        <v>14</v>
      </c>
      <c r="B31" s="13">
        <f>+'[2]Energy Usage'!B31+'[3]Energy Usage'!B31+'[4]Energy Usage'!B31+'[5]Energy Usage'!B31</f>
        <v>0</v>
      </c>
      <c r="C31" s="13">
        <f>+'[2]Energy Usage'!C31+'[3]Energy Usage'!C31+'[4]Energy Usage'!C31+'[5]Energy Usage'!C31</f>
        <v>0</v>
      </c>
      <c r="D31" s="13">
        <f>+'[2]Energy Usage'!D31+'[3]Energy Usage'!D31+'[4]Energy Usage'!D31+'[5]Energy Usage'!D31</f>
        <v>0</v>
      </c>
      <c r="E31" s="13">
        <f>+'[2]Energy Usage'!E31+'[3]Energy Usage'!E31+'[4]Energy Usage'!E31+'[5]Energy Usage'!E31</f>
        <v>0</v>
      </c>
      <c r="F31" s="13">
        <f>+'[2]Energy Usage'!F31+'[3]Energy Usage'!F31+'[4]Energy Usage'!F31+'[5]Energy Usage'!F31</f>
        <v>0</v>
      </c>
      <c r="G31" s="13">
        <f>+'[2]Energy Usage'!G31+'[3]Energy Usage'!G31+'[4]Energy Usage'!G31+'[5]Energy Usage'!G31</f>
        <v>0</v>
      </c>
      <c r="H31" s="13">
        <f>+'[2]Energy Usage'!H31+'[3]Energy Usage'!H31+'[4]Energy Usage'!H31+'[5]Energy Usage'!H31</f>
        <v>0</v>
      </c>
      <c r="I31" s="13">
        <f>+'[2]Energy Usage'!I31+'[3]Energy Usage'!I31+'[4]Energy Usage'!I31+'[5]Energy Usage'!I31</f>
        <v>0</v>
      </c>
      <c r="J31" s="13">
        <f>+'[2]Energy Usage'!J31+'[3]Energy Usage'!J31+'[4]Energy Usage'!J31+'[5]Energy Usage'!J31</f>
        <v>0</v>
      </c>
      <c r="K31" s="13">
        <f>+'[2]Energy Usage'!K31+'[3]Energy Usage'!K31+'[4]Energy Usage'!K31+'[5]Energy Usage'!K31</f>
        <v>0</v>
      </c>
      <c r="L31" s="13">
        <f>+'[2]Energy Usage'!L31+'[3]Energy Usage'!L31+'[4]Energy Usage'!L31+'[5]Energy Usage'!L31</f>
        <v>0</v>
      </c>
      <c r="M31" s="13">
        <f>+'[2]Energy Usage'!M31+'[3]Energy Usage'!M31+'[4]Energy Usage'!M31+'[5]Energy Usage'!M31</f>
        <v>0</v>
      </c>
      <c r="N31" s="13">
        <f>+'[2]Energy Usage'!N31+'[3]Energy Usage'!N31+'[4]Energy Usage'!N31+'[5]Energy Usage'!N31</f>
        <v>0</v>
      </c>
      <c r="O31" s="13">
        <f>+'[2]Energy Usage'!O31+'[3]Energy Usage'!O31+'[4]Energy Usage'!O31+'[5]Energy Usage'!O31</f>
        <v>0</v>
      </c>
      <c r="P31" s="13">
        <f>+'[2]Energy Usage'!P31+'[3]Energy Usage'!P31+'[4]Energy Usage'!P31+'[5]Energy Usage'!P31</f>
        <v>0</v>
      </c>
      <c r="Q31" s="13">
        <f>+'[2]Energy Usage'!Q31+'[3]Energy Usage'!Q31+'[4]Energy Usage'!Q31+'[5]Energy Usage'!Q31</f>
        <v>0</v>
      </c>
      <c r="R31" s="13">
        <f>+'[2]Energy Usage'!R31+'[3]Energy Usage'!R31+'[4]Energy Usage'!R31+'[5]Energy Usage'!R31</f>
        <v>0</v>
      </c>
      <c r="S31" s="13">
        <f>+'[2]Energy Usage'!S31+'[3]Energy Usage'!S31+'[4]Energy Usage'!S31+'[5]Energy Usage'!S31</f>
        <v>0</v>
      </c>
      <c r="T31" s="13">
        <f>+'[2]Energy Usage'!T31+'[3]Energy Usage'!T31+'[4]Energy Usage'!T31+'[5]Energy Usage'!T31</f>
        <v>0</v>
      </c>
      <c r="U31" s="13">
        <f>+'[2]Energy Usage'!U31+'[3]Energy Usage'!U31+'[4]Energy Usage'!U31+'[5]Energy Usage'!U31</f>
        <v>0</v>
      </c>
      <c r="V31" s="13">
        <f>+'[2]Energy Usage'!V31+'[3]Energy Usage'!V31+'[4]Energy Usage'!V31+'[5]Energy Usage'!V31</f>
        <v>0</v>
      </c>
      <c r="W31" s="13">
        <f>+'[2]Energy Usage'!W31+'[3]Energy Usage'!W31+'[4]Energy Usage'!W31+'[5]Energy Usage'!W31</f>
        <v>0</v>
      </c>
    </row>
    <row r="34" spans="1:23" x14ac:dyDescent="0.25">
      <c r="A34" s="4" t="s">
        <v>32</v>
      </c>
    </row>
    <row r="35" spans="1:23" x14ac:dyDescent="0.25">
      <c r="A35" s="16" t="s">
        <v>0</v>
      </c>
      <c r="B35" s="19">
        <v>2014</v>
      </c>
      <c r="C35" s="19">
        <v>2015</v>
      </c>
      <c r="D35" s="19">
        <v>2016</v>
      </c>
      <c r="E35" s="19">
        <v>2017</v>
      </c>
      <c r="F35" s="19">
        <v>2018</v>
      </c>
      <c r="G35" s="19">
        <v>2019</v>
      </c>
      <c r="H35" s="19">
        <v>2020</v>
      </c>
      <c r="I35" s="19">
        <v>2021</v>
      </c>
      <c r="J35" s="19">
        <v>2022</v>
      </c>
      <c r="K35" s="19">
        <v>2023</v>
      </c>
      <c r="L35" s="19">
        <v>2024</v>
      </c>
      <c r="M35" s="19">
        <v>2025</v>
      </c>
      <c r="N35" s="19">
        <v>2026</v>
      </c>
      <c r="O35" s="19">
        <v>2027</v>
      </c>
      <c r="P35" s="19">
        <v>2028</v>
      </c>
      <c r="Q35" s="19">
        <v>2029</v>
      </c>
      <c r="R35" s="19">
        <v>2030</v>
      </c>
      <c r="S35" s="19">
        <v>2031</v>
      </c>
      <c r="T35" s="19">
        <v>2032</v>
      </c>
      <c r="U35" s="19">
        <v>2033</v>
      </c>
      <c r="V35" s="19">
        <v>2034</v>
      </c>
      <c r="W35" s="19">
        <v>2035</v>
      </c>
    </row>
    <row r="36" spans="1:23" ht="16.5" thickBot="1" x14ac:dyDescent="0.3">
      <c r="A36" s="26" t="s">
        <v>31</v>
      </c>
      <c r="B36" s="27">
        <f t="shared" ref="B36:W36" si="9">SUM(B37:B41)</f>
        <v>295489.61608406086</v>
      </c>
      <c r="C36" s="27">
        <f t="shared" si="9"/>
        <v>280594.11042054964</v>
      </c>
      <c r="D36" s="27">
        <f t="shared" si="9"/>
        <v>266757.95693779609</v>
      </c>
      <c r="E36" s="27">
        <f t="shared" si="9"/>
        <v>253905.53687635632</v>
      </c>
      <c r="F36" s="27">
        <f t="shared" si="9"/>
        <v>241966.63372196909</v>
      </c>
      <c r="G36" s="27">
        <f t="shared" si="9"/>
        <v>230876.04732626071</v>
      </c>
      <c r="H36" s="27">
        <f t="shared" si="9"/>
        <v>220573.23559000797</v>
      </c>
      <c r="I36" s="27">
        <f t="shared" si="9"/>
        <v>211001.98174020814</v>
      </c>
      <c r="J36" s="27">
        <f t="shared" si="9"/>
        <v>202110.08537282911</v>
      </c>
      <c r="K36" s="27">
        <f t="shared" si="9"/>
        <v>193849.07556369409</v>
      </c>
      <c r="L36" s="27">
        <f t="shared" si="9"/>
        <v>186173.94447120914</v>
      </c>
      <c r="M36" s="27">
        <f t="shared" si="9"/>
        <v>179042.89996723217</v>
      </c>
      <c r="N36" s="27">
        <f t="shared" si="9"/>
        <v>172417.13593693546</v>
      </c>
      <c r="O36" s="27">
        <f t="shared" si="9"/>
        <v>166260.61898559175</v>
      </c>
      <c r="P36" s="27">
        <f t="shared" si="9"/>
        <v>160539.89038036612</v>
      </c>
      <c r="Q36" s="27">
        <f t="shared" si="9"/>
        <v>155223.88213890075</v>
      </c>
      <c r="R36" s="27">
        <f t="shared" si="9"/>
        <v>150283.7462542117</v>
      </c>
      <c r="S36" s="27">
        <f t="shared" si="9"/>
        <v>145692.69611759257</v>
      </c>
      <c r="T36" s="27">
        <f t="shared" si="9"/>
        <v>141425.85926824287</v>
      </c>
      <c r="U36" s="27">
        <f t="shared" si="9"/>
        <v>137460.14066057219</v>
      </c>
      <c r="V36" s="27">
        <f t="shared" si="9"/>
        <v>133774.09569792199</v>
      </c>
      <c r="W36" s="27">
        <f t="shared" si="9"/>
        <v>130347.8123351065</v>
      </c>
    </row>
    <row r="37" spans="1:23" ht="16.5" thickTop="1" x14ac:dyDescent="0.25">
      <c r="A37" s="15" t="s">
        <v>8</v>
      </c>
      <c r="B37" s="13">
        <f>+'[2]Energy Usage'!B37+'[3]Energy Usage'!B37+'[4]Energy Usage'!B37+'[5]Energy Usage'!B37</f>
        <v>295489.61608406086</v>
      </c>
      <c r="C37" s="13">
        <f>+'[2]Energy Usage'!C37+'[3]Energy Usage'!C37+'[4]Energy Usage'!C37+'[5]Energy Usage'!C37</f>
        <v>274383.63539495133</v>
      </c>
      <c r="D37" s="13">
        <f>+'[2]Energy Usage'!D37+'[3]Energy Usage'!D37+'[4]Energy Usage'!D37+'[5]Energy Usage'!D37</f>
        <v>254785.2203468268</v>
      </c>
      <c r="E37" s="13">
        <f>+'[2]Energy Usage'!E37+'[3]Energy Usage'!E37+'[4]Energy Usage'!E37+'[5]Energy Usage'!E37</f>
        <v>236586.68774523487</v>
      </c>
      <c r="F37" s="13">
        <f>+'[2]Energy Usage'!F37+'[3]Energy Usage'!F37+'[4]Energy Usage'!F37+'[5]Energy Usage'!F37</f>
        <v>219688.0460516382</v>
      </c>
      <c r="G37" s="13">
        <f>+'[2]Energy Usage'!G37+'[3]Energy Usage'!G37+'[4]Energy Usage'!G37+'[5]Energy Usage'!G37</f>
        <v>203996.44597942621</v>
      </c>
      <c r="H37" s="13">
        <f>+'[2]Energy Usage'!H37+'[3]Energy Usage'!H37+'[4]Energy Usage'!H37+'[5]Energy Usage'!H37</f>
        <v>189425.67033306917</v>
      </c>
      <c r="I37" s="13">
        <f>+'[2]Energy Usage'!I37+'[3]Energy Usage'!I37+'[4]Energy Usage'!I37+'[5]Energy Usage'!I37</f>
        <v>175895.6602873329</v>
      </c>
      <c r="J37" s="13">
        <f>+'[2]Energy Usage'!J37+'[3]Energy Usage'!J37+'[4]Energy Usage'!J37+'[5]Energy Usage'!J37</f>
        <v>163332.07550369235</v>
      </c>
      <c r="K37" s="13">
        <f>+'[2]Energy Usage'!K37+'[3]Energy Usage'!K37+'[4]Energy Usage'!K37+'[5]Energy Usage'!K37</f>
        <v>151665.88566700145</v>
      </c>
      <c r="L37" s="13">
        <f>+'[2]Energy Usage'!L37+'[3]Energy Usage'!L37+'[4]Energy Usage'!L37+'[5]Energy Usage'!L37</f>
        <v>140832.99119811563</v>
      </c>
      <c r="M37" s="13">
        <f>+'[2]Energy Usage'!M37+'[3]Energy Usage'!M37+'[4]Energy Usage'!M37+'[5]Energy Usage'!M37</f>
        <v>130773.87105846938</v>
      </c>
      <c r="N37" s="13">
        <f>+'[2]Energy Usage'!N37+'[3]Energy Usage'!N37+'[4]Energy Usage'!N37+'[5]Energy Usage'!N37</f>
        <v>121433.25571147032</v>
      </c>
      <c r="O37" s="13">
        <f>+'[2]Energy Usage'!O37+'[3]Energy Usage'!O37+'[4]Energy Usage'!O37+'[5]Energy Usage'!O37</f>
        <v>112759.82344379349</v>
      </c>
      <c r="P37" s="13">
        <f>+'[2]Energy Usage'!P37+'[3]Energy Usage'!P37+'[4]Energy Usage'!P37+'[5]Energy Usage'!P37</f>
        <v>104705.91837801198</v>
      </c>
      <c r="Q37" s="13">
        <f>+'[2]Energy Usage'!Q37+'[3]Energy Usage'!Q37+'[4]Energy Usage'!Q37+'[5]Energy Usage'!Q37</f>
        <v>97227.288627182483</v>
      </c>
      <c r="R37" s="13">
        <f>+'[2]Energy Usage'!R37+'[3]Energy Usage'!R37+'[4]Energy Usage'!R37+'[5]Energy Usage'!R37</f>
        <v>90282.843152674948</v>
      </c>
      <c r="S37" s="13">
        <f>+'[2]Energy Usage'!S37+'[3]Energy Usage'!S37+'[4]Energy Usage'!S37+'[5]Energy Usage'!S37</f>
        <v>83834.425989300085</v>
      </c>
      <c r="T37" s="13">
        <f>+'[2]Energy Usage'!T37+'[3]Energy Usage'!T37+'[4]Energy Usage'!T37+'[5]Energy Usage'!T37</f>
        <v>77846.606597213584</v>
      </c>
      <c r="U37" s="13">
        <f>+'[2]Energy Usage'!U37+'[3]Energy Usage'!U37+'[4]Energy Usage'!U37+'[5]Energy Usage'!U37</f>
        <v>72286.485188684339</v>
      </c>
      <c r="V37" s="13">
        <f>+'[2]Energy Usage'!V37+'[3]Energy Usage'!V37+'[4]Energy Usage'!V37+'[5]Energy Usage'!V37</f>
        <v>67123.511960093645</v>
      </c>
      <c r="W37" s="13">
        <f>+'[2]Energy Usage'!W37+'[3]Energy Usage'!W37+'[4]Energy Usage'!W37+'[5]Energy Usage'!W37</f>
        <v>62329.319235934308</v>
      </c>
    </row>
    <row r="38" spans="1:23" x14ac:dyDescent="0.25">
      <c r="A38" s="15" t="s">
        <v>11</v>
      </c>
      <c r="B38" s="13">
        <f>+'[2]Energy Usage'!B38+'[3]Energy Usage'!B38+'[4]Energy Usage'!B38+'[5]Energy Usage'!B38</f>
        <v>0</v>
      </c>
      <c r="C38" s="13">
        <f>+'[2]Energy Usage'!C38+'[3]Energy Usage'!C38+'[4]Energy Usage'!C38+'[5]Energy Usage'!C38</f>
        <v>6210.4750255983345</v>
      </c>
      <c r="D38" s="13">
        <f>+'[2]Energy Usage'!D38+'[3]Energy Usage'!D38+'[4]Energy Usage'!D38+'[5]Energy Usage'!D38</f>
        <v>11972.736590969304</v>
      </c>
      <c r="E38" s="13">
        <f>+'[2]Energy Usage'!E38+'[3]Energy Usage'!E38+'[4]Energy Usage'!E38+'[5]Energy Usage'!E38</f>
        <v>17318.849131121438</v>
      </c>
      <c r="F38" s="13">
        <f>+'[2]Energy Usage'!F38+'[3]Energy Usage'!F38+'[4]Energy Usage'!F38+'[5]Energy Usage'!F38</f>
        <v>22278.587670330904</v>
      </c>
      <c r="G38" s="13">
        <f>+'[2]Energy Usage'!G38+'[3]Energy Usage'!G38+'[4]Energy Usage'!G38+'[5]Energy Usage'!G38</f>
        <v>26879.601346834512</v>
      </c>
      <c r="H38" s="13">
        <f>+'[2]Energy Usage'!H38+'[3]Energy Usage'!H38+'[4]Energy Usage'!H38+'[5]Energy Usage'!H38</f>
        <v>31147.5652569388</v>
      </c>
      <c r="I38" s="13">
        <f>+'[2]Energy Usage'!I38+'[3]Energy Usage'!I38+'[4]Energy Usage'!I38+'[5]Energy Usage'!I38</f>
        <v>35106.321452875251</v>
      </c>
      <c r="J38" s="13">
        <f>+'[2]Energy Usage'!J38+'[3]Energy Usage'!J38+'[4]Energy Usage'!J38+'[5]Energy Usage'!J38</f>
        <v>38778.009869136768</v>
      </c>
      <c r="K38" s="13">
        <f>+'[2]Energy Usage'!K38+'[3]Energy Usage'!K38+'[4]Energy Usage'!K38+'[5]Energy Usage'!K38</f>
        <v>42183.189896692646</v>
      </c>
      <c r="L38" s="13">
        <f>+'[2]Energy Usage'!L38+'[3]Energy Usage'!L38+'[4]Energy Usage'!L38+'[5]Energy Usage'!L38</f>
        <v>45340.953273093488</v>
      </c>
      <c r="M38" s="13">
        <f>+'[2]Energy Usage'!M38+'[3]Energy Usage'!M38+'[4]Energy Usage'!M38+'[5]Energy Usage'!M38</f>
        <v>48269.028908762797</v>
      </c>
      <c r="N38" s="13">
        <f>+'[2]Energy Usage'!N38+'[3]Energy Usage'!N38+'[4]Energy Usage'!N38+'[5]Energy Usage'!N38</f>
        <v>50983.880225465131</v>
      </c>
      <c r="O38" s="13">
        <f>+'[2]Energy Usage'!O38+'[3]Energy Usage'!O38+'[4]Energy Usage'!O38+'[5]Energy Usage'!O38</f>
        <v>53500.795541798259</v>
      </c>
      <c r="P38" s="13">
        <f>+'[2]Energy Usage'!P38+'[3]Energy Usage'!P38+'[4]Energy Usage'!P38+'[5]Energy Usage'!P38</f>
        <v>55833.972002354138</v>
      </c>
      <c r="Q38" s="13">
        <f>+'[2]Energy Usage'!Q38+'[3]Energy Usage'!Q38+'[4]Energy Usage'!Q38+'[5]Energy Usage'!Q38</f>
        <v>57996.593511718282</v>
      </c>
      <c r="R38" s="13">
        <f>+'[2]Energy Usage'!R38+'[3]Energy Usage'!R38+'[4]Energy Usage'!R38+'[5]Energy Usage'!R38</f>
        <v>60000.903101536751</v>
      </c>
      <c r="S38" s="13">
        <f>+'[2]Energy Usage'!S38+'[3]Energy Usage'!S38+'[4]Energy Usage'!S38+'[5]Energy Usage'!S38</f>
        <v>61858.270128292497</v>
      </c>
      <c r="T38" s="13">
        <f>+'[2]Energy Usage'!T38+'[3]Energy Usage'!T38+'[4]Energy Usage'!T38+'[5]Energy Usage'!T38</f>
        <v>63579.25267102928</v>
      </c>
      <c r="U38" s="13">
        <f>+'[2]Energy Usage'!U38+'[3]Energy Usage'!U38+'[4]Energy Usage'!U38+'[5]Energy Usage'!U38</f>
        <v>65173.655471887854</v>
      </c>
      <c r="V38" s="13">
        <f>+'[2]Energy Usage'!V38+'[3]Energy Usage'!V38+'[4]Energy Usage'!V38+'[5]Energy Usage'!V38</f>
        <v>66650.583737828347</v>
      </c>
      <c r="W38" s="13">
        <f>+'[2]Energy Usage'!W38+'[3]Energy Usage'!W38+'[4]Energy Usage'!W38+'[5]Energy Usage'!W38</f>
        <v>68018.493099172192</v>
      </c>
    </row>
    <row r="39" spans="1:23" x14ac:dyDescent="0.25">
      <c r="A39" s="15" t="s">
        <v>12</v>
      </c>
      <c r="B39" s="13">
        <f>+'[2]Energy Usage'!B39+'[3]Energy Usage'!B39+'[4]Energy Usage'!B39+'[5]Energy Usage'!B39</f>
        <v>0</v>
      </c>
      <c r="C39" s="13">
        <f>+'[2]Energy Usage'!C39+'[3]Energy Usage'!C39+'[4]Energy Usage'!C39+'[5]Energy Usage'!C39</f>
        <v>0</v>
      </c>
      <c r="D39" s="13">
        <f>+'[2]Energy Usage'!D39+'[3]Energy Usage'!D39+'[4]Energy Usage'!D39+'[5]Energy Usage'!D39</f>
        <v>0</v>
      </c>
      <c r="E39" s="13">
        <f>+'[2]Energy Usage'!E39+'[3]Energy Usage'!E39+'[4]Energy Usage'!E39+'[5]Energy Usage'!E39</f>
        <v>0</v>
      </c>
      <c r="F39" s="13">
        <f>+'[2]Energy Usage'!F39+'[3]Energy Usage'!F39+'[4]Energy Usage'!F39+'[5]Energy Usage'!F39</f>
        <v>0</v>
      </c>
      <c r="G39" s="13">
        <f>+'[2]Energy Usage'!G39+'[3]Energy Usage'!G39+'[4]Energy Usage'!G39+'[5]Energy Usage'!G39</f>
        <v>0</v>
      </c>
      <c r="H39" s="13">
        <f>+'[2]Energy Usage'!H39+'[3]Energy Usage'!H39+'[4]Energy Usage'!H39+'[5]Energy Usage'!H39</f>
        <v>0</v>
      </c>
      <c r="I39" s="13">
        <f>+'[2]Energy Usage'!I39+'[3]Energy Usage'!I39+'[4]Energy Usage'!I39+'[5]Energy Usage'!I39</f>
        <v>0</v>
      </c>
      <c r="J39" s="13">
        <f>+'[2]Energy Usage'!J39+'[3]Energy Usage'!J39+'[4]Energy Usage'!J39+'[5]Energy Usage'!J39</f>
        <v>0</v>
      </c>
      <c r="K39" s="13">
        <f>+'[2]Energy Usage'!K39+'[3]Energy Usage'!K39+'[4]Energy Usage'!K39+'[5]Energy Usage'!K39</f>
        <v>0</v>
      </c>
      <c r="L39" s="13">
        <f>+'[2]Energy Usage'!L39+'[3]Energy Usage'!L39+'[4]Energy Usage'!L39+'[5]Energy Usage'!L39</f>
        <v>0</v>
      </c>
      <c r="M39" s="13">
        <f>+'[2]Energy Usage'!M39+'[3]Energy Usage'!M39+'[4]Energy Usage'!M39+'[5]Energy Usage'!M39</f>
        <v>0</v>
      </c>
      <c r="N39" s="13">
        <f>+'[2]Energy Usage'!N39+'[3]Energy Usage'!N39+'[4]Energy Usage'!N39+'[5]Energy Usage'!N39</f>
        <v>0</v>
      </c>
      <c r="O39" s="13">
        <f>+'[2]Energy Usage'!O39+'[3]Energy Usage'!O39+'[4]Energy Usage'!O39+'[5]Energy Usage'!O39</f>
        <v>0</v>
      </c>
      <c r="P39" s="13">
        <f>+'[2]Energy Usage'!P39+'[3]Energy Usage'!P39+'[4]Energy Usage'!P39+'[5]Energy Usage'!P39</f>
        <v>0</v>
      </c>
      <c r="Q39" s="13">
        <f>+'[2]Energy Usage'!Q39+'[3]Energy Usage'!Q39+'[4]Energy Usage'!Q39+'[5]Energy Usage'!Q39</f>
        <v>0</v>
      </c>
      <c r="R39" s="13">
        <f>+'[2]Energy Usage'!R39+'[3]Energy Usage'!R39+'[4]Energy Usage'!R39+'[5]Energy Usage'!R39</f>
        <v>0</v>
      </c>
      <c r="S39" s="13">
        <f>+'[2]Energy Usage'!S39+'[3]Energy Usage'!S39+'[4]Energy Usage'!S39+'[5]Energy Usage'!S39</f>
        <v>0</v>
      </c>
      <c r="T39" s="13">
        <f>+'[2]Energy Usage'!T39+'[3]Energy Usage'!T39+'[4]Energy Usage'!T39+'[5]Energy Usage'!T39</f>
        <v>0</v>
      </c>
      <c r="U39" s="13">
        <f>+'[2]Energy Usage'!U39+'[3]Energy Usage'!U39+'[4]Energy Usage'!U39+'[5]Energy Usage'!U39</f>
        <v>0</v>
      </c>
      <c r="V39" s="13">
        <f>+'[2]Energy Usage'!V39+'[3]Energy Usage'!V39+'[4]Energy Usage'!V39+'[5]Energy Usage'!V39</f>
        <v>0</v>
      </c>
      <c r="W39" s="13">
        <f>+'[2]Energy Usage'!W39+'[3]Energy Usage'!W39+'[4]Energy Usage'!W39+'[5]Energy Usage'!W39</f>
        <v>0</v>
      </c>
    </row>
    <row r="40" spans="1:23" x14ac:dyDescent="0.25">
      <c r="A40" s="15" t="s">
        <v>13</v>
      </c>
      <c r="B40" s="13">
        <f>+'[2]Energy Usage'!B40+'[3]Energy Usage'!B40+'[4]Energy Usage'!B40+'[5]Energy Usage'!B40</f>
        <v>0</v>
      </c>
      <c r="C40" s="13">
        <f>+'[2]Energy Usage'!C40+'[3]Energy Usage'!C40+'[4]Energy Usage'!C40+'[5]Energy Usage'!C40</f>
        <v>0</v>
      </c>
      <c r="D40" s="13">
        <f>+'[2]Energy Usage'!D40+'[3]Energy Usage'!D40+'[4]Energy Usage'!D40+'[5]Energy Usage'!D40</f>
        <v>0</v>
      </c>
      <c r="E40" s="13">
        <f>+'[2]Energy Usage'!E40+'[3]Energy Usage'!E40+'[4]Energy Usage'!E40+'[5]Energy Usage'!E40</f>
        <v>0</v>
      </c>
      <c r="F40" s="13">
        <f>+'[2]Energy Usage'!F40+'[3]Energy Usage'!F40+'[4]Energy Usage'!F40+'[5]Energy Usage'!F40</f>
        <v>0</v>
      </c>
      <c r="G40" s="13">
        <f>+'[2]Energy Usage'!G40+'[3]Energy Usage'!G40+'[4]Energy Usage'!G40+'[5]Energy Usage'!G40</f>
        <v>0</v>
      </c>
      <c r="H40" s="13">
        <f>+'[2]Energy Usage'!H40+'[3]Energy Usage'!H40+'[4]Energy Usage'!H40+'[5]Energy Usage'!H40</f>
        <v>0</v>
      </c>
      <c r="I40" s="13">
        <f>+'[2]Energy Usage'!I40+'[3]Energy Usage'!I40+'[4]Energy Usage'!I40+'[5]Energy Usage'!I40</f>
        <v>0</v>
      </c>
      <c r="J40" s="13">
        <f>+'[2]Energy Usage'!J40+'[3]Energy Usage'!J40+'[4]Energy Usage'!J40+'[5]Energy Usage'!J40</f>
        <v>0</v>
      </c>
      <c r="K40" s="13">
        <f>+'[2]Energy Usage'!K40+'[3]Energy Usage'!K40+'[4]Energy Usage'!K40+'[5]Energy Usage'!K40</f>
        <v>0</v>
      </c>
      <c r="L40" s="13">
        <f>+'[2]Energy Usage'!L40+'[3]Energy Usage'!L40+'[4]Energy Usage'!L40+'[5]Energy Usage'!L40</f>
        <v>0</v>
      </c>
      <c r="M40" s="13">
        <f>+'[2]Energy Usage'!M40+'[3]Energy Usage'!M40+'[4]Energy Usage'!M40+'[5]Energy Usage'!M40</f>
        <v>0</v>
      </c>
      <c r="N40" s="13">
        <f>+'[2]Energy Usage'!N40+'[3]Energy Usage'!N40+'[4]Energy Usage'!N40+'[5]Energy Usage'!N40</f>
        <v>0</v>
      </c>
      <c r="O40" s="13">
        <f>+'[2]Energy Usage'!O40+'[3]Energy Usage'!O40+'[4]Energy Usage'!O40+'[5]Energy Usage'!O40</f>
        <v>0</v>
      </c>
      <c r="P40" s="13">
        <f>+'[2]Energy Usage'!P40+'[3]Energy Usage'!P40+'[4]Energy Usage'!P40+'[5]Energy Usage'!P40</f>
        <v>0</v>
      </c>
      <c r="Q40" s="13">
        <f>+'[2]Energy Usage'!Q40+'[3]Energy Usage'!Q40+'[4]Energy Usage'!Q40+'[5]Energy Usage'!Q40</f>
        <v>0</v>
      </c>
      <c r="R40" s="13">
        <f>+'[2]Energy Usage'!R40+'[3]Energy Usage'!R40+'[4]Energy Usage'!R40+'[5]Energy Usage'!R40</f>
        <v>0</v>
      </c>
      <c r="S40" s="13">
        <f>+'[2]Energy Usage'!S40+'[3]Energy Usage'!S40+'[4]Energy Usage'!S40+'[5]Energy Usage'!S40</f>
        <v>0</v>
      </c>
      <c r="T40" s="13">
        <f>+'[2]Energy Usage'!T40+'[3]Energy Usage'!T40+'[4]Energy Usage'!T40+'[5]Energy Usage'!T40</f>
        <v>0</v>
      </c>
      <c r="U40" s="13">
        <f>+'[2]Energy Usage'!U40+'[3]Energy Usage'!U40+'[4]Energy Usage'!U40+'[5]Energy Usage'!U40</f>
        <v>0</v>
      </c>
      <c r="V40" s="13">
        <f>+'[2]Energy Usage'!V40+'[3]Energy Usage'!V40+'[4]Energy Usage'!V40+'[5]Energy Usage'!V40</f>
        <v>0</v>
      </c>
      <c r="W40" s="13">
        <f>+'[2]Energy Usage'!W40+'[3]Energy Usage'!W40+'[4]Energy Usage'!W40+'[5]Energy Usage'!W40</f>
        <v>0</v>
      </c>
    </row>
    <row r="41" spans="1:23" x14ac:dyDescent="0.25">
      <c r="A41" s="15" t="s">
        <v>14</v>
      </c>
      <c r="B41" s="13">
        <f>+'[2]Energy Usage'!B41+'[3]Energy Usage'!B41+'[4]Energy Usage'!B41+'[5]Energy Usage'!B41</f>
        <v>0</v>
      </c>
      <c r="C41" s="13">
        <f>+'[2]Energy Usage'!C41+'[3]Energy Usage'!C41+'[4]Energy Usage'!C41+'[5]Energy Usage'!C41</f>
        <v>0</v>
      </c>
      <c r="D41" s="13">
        <f>+'[2]Energy Usage'!D41+'[3]Energy Usage'!D41+'[4]Energy Usage'!D41+'[5]Energy Usage'!D41</f>
        <v>0</v>
      </c>
      <c r="E41" s="13">
        <f>+'[2]Energy Usage'!E41+'[3]Energy Usage'!E41+'[4]Energy Usage'!E41+'[5]Energy Usage'!E41</f>
        <v>0</v>
      </c>
      <c r="F41" s="13">
        <f>+'[2]Energy Usage'!F41+'[3]Energy Usage'!F41+'[4]Energy Usage'!F41+'[5]Energy Usage'!F41</f>
        <v>0</v>
      </c>
      <c r="G41" s="13">
        <f>+'[2]Energy Usage'!G41+'[3]Energy Usage'!G41+'[4]Energy Usage'!G41+'[5]Energy Usage'!G41</f>
        <v>0</v>
      </c>
      <c r="H41" s="13">
        <f>+'[2]Energy Usage'!H41+'[3]Energy Usage'!H41+'[4]Energy Usage'!H41+'[5]Energy Usage'!H41</f>
        <v>0</v>
      </c>
      <c r="I41" s="13">
        <f>+'[2]Energy Usage'!I41+'[3]Energy Usage'!I41+'[4]Energy Usage'!I41+'[5]Energy Usage'!I41</f>
        <v>0</v>
      </c>
      <c r="J41" s="13">
        <f>+'[2]Energy Usage'!J41+'[3]Energy Usage'!J41+'[4]Energy Usage'!J41+'[5]Energy Usage'!J41</f>
        <v>0</v>
      </c>
      <c r="K41" s="13">
        <f>+'[2]Energy Usage'!K41+'[3]Energy Usage'!K41+'[4]Energy Usage'!K41+'[5]Energy Usage'!K41</f>
        <v>0</v>
      </c>
      <c r="L41" s="13">
        <f>+'[2]Energy Usage'!L41+'[3]Energy Usage'!L41+'[4]Energy Usage'!L41+'[5]Energy Usage'!L41</f>
        <v>0</v>
      </c>
      <c r="M41" s="13">
        <f>+'[2]Energy Usage'!M41+'[3]Energy Usage'!M41+'[4]Energy Usage'!M41+'[5]Energy Usage'!M41</f>
        <v>0</v>
      </c>
      <c r="N41" s="13">
        <f>+'[2]Energy Usage'!N41+'[3]Energy Usage'!N41+'[4]Energy Usage'!N41+'[5]Energy Usage'!N41</f>
        <v>0</v>
      </c>
      <c r="O41" s="13">
        <f>+'[2]Energy Usage'!O41+'[3]Energy Usage'!O41+'[4]Energy Usage'!O41+'[5]Energy Usage'!O41</f>
        <v>0</v>
      </c>
      <c r="P41" s="13">
        <f>+'[2]Energy Usage'!P41+'[3]Energy Usage'!P41+'[4]Energy Usage'!P41+'[5]Energy Usage'!P41</f>
        <v>0</v>
      </c>
      <c r="Q41" s="13">
        <f>+'[2]Energy Usage'!Q41+'[3]Energy Usage'!Q41+'[4]Energy Usage'!Q41+'[5]Energy Usage'!Q41</f>
        <v>0</v>
      </c>
      <c r="R41" s="13">
        <f>+'[2]Energy Usage'!R41+'[3]Energy Usage'!R41+'[4]Energy Usage'!R41+'[5]Energy Usage'!R41</f>
        <v>0</v>
      </c>
      <c r="S41" s="13">
        <f>+'[2]Energy Usage'!S41+'[3]Energy Usage'!S41+'[4]Energy Usage'!S41+'[5]Energy Usage'!S41</f>
        <v>0</v>
      </c>
      <c r="T41" s="13">
        <f>+'[2]Energy Usage'!T41+'[3]Energy Usage'!T41+'[4]Energy Usage'!T41+'[5]Energy Usage'!T41</f>
        <v>0</v>
      </c>
      <c r="U41" s="13">
        <f>+'[2]Energy Usage'!U41+'[3]Energy Usage'!U41+'[4]Energy Usage'!U41+'[5]Energy Usage'!U41</f>
        <v>0</v>
      </c>
      <c r="V41" s="13">
        <f>+'[2]Energy Usage'!V41+'[3]Energy Usage'!V41+'[4]Energy Usage'!V41+'[5]Energy Usage'!V41</f>
        <v>0</v>
      </c>
      <c r="W41" s="13">
        <f>+'[2]Energy Usage'!W41+'[3]Energy Usage'!W41+'[4]Energy Usage'!W41+'[5]Energy Usage'!W41</f>
        <v>0</v>
      </c>
    </row>
    <row r="42" spans="1:23" x14ac:dyDescent="0.25">
      <c r="A42" s="15"/>
    </row>
    <row r="43" spans="1:23" x14ac:dyDescent="0.25">
      <c r="A43" s="4" t="s">
        <v>75</v>
      </c>
    </row>
    <row r="44" spans="1:23" x14ac:dyDescent="0.25">
      <c r="A44" s="16" t="s">
        <v>0</v>
      </c>
      <c r="B44" s="19">
        <v>2014</v>
      </c>
      <c r="C44" s="19">
        <v>2015</v>
      </c>
      <c r="D44" s="19">
        <v>2016</v>
      </c>
      <c r="E44" s="19">
        <v>2017</v>
      </c>
      <c r="F44" s="19">
        <v>2018</v>
      </c>
      <c r="G44" s="19">
        <v>2019</v>
      </c>
      <c r="H44" s="19">
        <v>2020</v>
      </c>
      <c r="I44" s="19">
        <v>2021</v>
      </c>
      <c r="J44" s="19">
        <v>2022</v>
      </c>
      <c r="K44" s="19">
        <v>2023</v>
      </c>
      <c r="L44" s="19">
        <v>2024</v>
      </c>
      <c r="M44" s="19">
        <v>2025</v>
      </c>
      <c r="N44" s="19">
        <v>2026</v>
      </c>
      <c r="O44" s="19">
        <v>2027</v>
      </c>
      <c r="P44" s="19">
        <v>2028</v>
      </c>
      <c r="Q44" s="19">
        <v>2029</v>
      </c>
      <c r="R44" s="19">
        <v>2030</v>
      </c>
      <c r="S44" s="19">
        <v>2031</v>
      </c>
      <c r="T44" s="19">
        <v>2032</v>
      </c>
      <c r="U44" s="19">
        <v>2033</v>
      </c>
      <c r="V44" s="19">
        <v>2034</v>
      </c>
      <c r="W44" s="19">
        <v>2035</v>
      </c>
    </row>
    <row r="45" spans="1:23" ht="16.5" thickBot="1" x14ac:dyDescent="0.3">
      <c r="A45" s="26" t="s">
        <v>31</v>
      </c>
      <c r="B45" s="27">
        <f t="shared" ref="B45:W45" si="10">SUM(B46:B50)</f>
        <v>295489.61608406086</v>
      </c>
      <c r="C45" s="27">
        <f t="shared" si="10"/>
        <v>285894.68381179048</v>
      </c>
      <c r="D45" s="27">
        <f t="shared" si="10"/>
        <v>276985.10384468222</v>
      </c>
      <c r="E45" s="27">
        <f t="shared" si="10"/>
        <v>268711.92244665319</v>
      </c>
      <c r="F45" s="27">
        <f t="shared" si="10"/>
        <v>261029.6825770548</v>
      </c>
      <c r="G45" s="27">
        <f t="shared" si="10"/>
        <v>253896.17412671345</v>
      </c>
      <c r="H45" s="27">
        <f t="shared" si="10"/>
        <v>247272.20199425356</v>
      </c>
      <c r="I45" s="27">
        <f t="shared" si="10"/>
        <v>241121.37072839803</v>
      </c>
      <c r="J45" s="27">
        <f t="shared" si="10"/>
        <v>235409.88455296066</v>
      </c>
      <c r="K45" s="27">
        <f t="shared" si="10"/>
        <v>230106.36167576886</v>
      </c>
      <c r="L45" s="27">
        <f t="shared" si="10"/>
        <v>225181.66186123362</v>
      </c>
      <c r="M45" s="27">
        <f t="shared" si="10"/>
        <v>220608.72631916523</v>
      </c>
      <c r="N45" s="27">
        <f t="shared" si="10"/>
        <v>216362.42903010166</v>
      </c>
      <c r="O45" s="27">
        <f t="shared" si="10"/>
        <v>212419.43869025691</v>
      </c>
      <c r="P45" s="27">
        <f t="shared" si="10"/>
        <v>208758.09051754395</v>
      </c>
      <c r="Q45" s="27">
        <f t="shared" si="10"/>
        <v>205358.2672143105</v>
      </c>
      <c r="R45" s="27">
        <f t="shared" si="10"/>
        <v>202201.28843273659</v>
      </c>
      <c r="S45" s="27">
        <f t="shared" si="10"/>
        <v>199269.8081355608</v>
      </c>
      <c r="T45" s="27">
        <f t="shared" si="10"/>
        <v>196547.71928818326</v>
      </c>
      <c r="U45" s="27">
        <f t="shared" si="10"/>
        <v>194020.06535847561</v>
      </c>
      <c r="V45" s="27">
        <f t="shared" si="10"/>
        <v>191672.9581380327</v>
      </c>
      <c r="W45" s="27">
        <f t="shared" si="10"/>
        <v>189493.50143333577</v>
      </c>
    </row>
    <row r="46" spans="1:23" ht="16.5" thickTop="1" x14ac:dyDescent="0.25">
      <c r="A46" s="15" t="s">
        <v>8</v>
      </c>
      <c r="B46" s="13">
        <f>+'[2]Energy Usage'!B46+'[3]Energy Usage'!B46+'[4]Energy Usage'!B46+'[5]Energy Usage'!B46</f>
        <v>295489.61608406086</v>
      </c>
      <c r="C46" s="13">
        <f>+'[2]Energy Usage'!C46+'[3]Energy Usage'!C46+'[4]Energy Usage'!C46+'[5]Energy Usage'!C46</f>
        <v>274383.21493519936</v>
      </c>
      <c r="D46" s="13">
        <f>+'[2]Energy Usage'!D46+'[3]Energy Usage'!D46+'[4]Energy Usage'!D46+'[5]Energy Usage'!D46</f>
        <v>254784.4138683994</v>
      </c>
      <c r="E46" s="13">
        <f>+'[2]Energy Usage'!E46+'[3]Energy Usage'!E46+'[4]Energy Usage'!E46+'[5]Energy Usage'!E46</f>
        <v>236585.5271635137</v>
      </c>
      <c r="F46" s="13">
        <f>+'[2]Energy Usage'!F46+'[3]Energy Usage'!F46+'[4]Energy Usage'!F46+'[5]Energy Usage'!F46</f>
        <v>219686.56093754846</v>
      </c>
      <c r="G46" s="13">
        <f>+'[2]Energy Usage'!G46+'[3]Energy Usage'!G46+'[4]Energy Usage'!G46+'[5]Energy Usage'!G46</f>
        <v>203994.66372772359</v>
      </c>
      <c r="H46" s="13">
        <f>+'[2]Energy Usage'!H46+'[3]Energy Usage'!H46+'[4]Energy Usage'!H46+'[5]Energy Usage'!H46</f>
        <v>189423.61631860046</v>
      </c>
      <c r="I46" s="13">
        <f>+'[2]Energy Usage'!I46+'[3]Energy Usage'!I46+'[4]Energy Usage'!I46+'[5]Energy Usage'!I46</f>
        <v>175893.35801012901</v>
      </c>
      <c r="J46" s="13">
        <f>+'[2]Energy Usage'!J46+'[3]Energy Usage'!J46+'[4]Energy Usage'!J46+'[5]Energy Usage'!J46</f>
        <v>163329.54672369119</v>
      </c>
      <c r="K46" s="13">
        <f>+'[2]Energy Usage'!K46+'[3]Energy Usage'!K46+'[4]Energy Usage'!K46+'[5]Energy Usage'!K46</f>
        <v>151663.15052914183</v>
      </c>
      <c r="L46" s="13">
        <f>+'[2]Energy Usage'!L46+'[3]Energy Usage'!L46+'[4]Energy Usage'!L46+'[5]Energy Usage'!L46</f>
        <v>140830.06834848883</v>
      </c>
      <c r="M46" s="13">
        <f>+'[2]Energy Usage'!M46+'[3]Energy Usage'!M46+'[4]Energy Usage'!M46+'[5]Energy Usage'!M46</f>
        <v>130770.77775216824</v>
      </c>
      <c r="N46" s="13">
        <f>+'[2]Energy Usage'!N46+'[3]Energy Usage'!N46+'[4]Energy Usage'!N46+'[5]Energy Usage'!N46</f>
        <v>121430.00791272764</v>
      </c>
      <c r="O46" s="13">
        <f>+'[2]Energy Usage'!O46+'[3]Energy Usage'!O46+'[4]Energy Usage'!O46+'[5]Energy Usage'!O46</f>
        <v>112756.43591896136</v>
      </c>
      <c r="P46" s="13">
        <f>+'[2]Energy Usage'!P46+'[3]Energy Usage'!P46+'[4]Energy Usage'!P46+'[5]Energy Usage'!P46</f>
        <v>104702.40478189271</v>
      </c>
      <c r="Q46" s="13">
        <f>+'[2]Energy Usage'!Q46+'[3]Energy Usage'!Q46+'[4]Energy Usage'!Q46+'[5]Energy Usage'!Q46</f>
        <v>97223.661583186069</v>
      </c>
      <c r="R46" s="13">
        <f>+'[2]Energy Usage'!R46+'[3]Energy Usage'!R46+'[4]Energy Usage'!R46+'[5]Energy Usage'!R46</f>
        <v>90279.114327244213</v>
      </c>
      <c r="S46" s="13">
        <f>+'[2]Energy Usage'!S46+'[3]Energy Usage'!S46+'[4]Energy Usage'!S46+'[5]Energy Usage'!S46</f>
        <v>83830.606161012489</v>
      </c>
      <c r="T46" s="13">
        <f>+'[2]Energy Usage'!T46+'[3]Energy Usage'!T46+'[4]Energy Usage'!T46+'[5]Energy Usage'!T46</f>
        <v>77842.705720940168</v>
      </c>
      <c r="U46" s="13">
        <f>+'[2]Energy Usage'!U46+'[3]Energy Usage'!U46+'[4]Energy Usage'!U46+'[5]Energy Usage'!U46</f>
        <v>72282.512455158721</v>
      </c>
      <c r="V46" s="13">
        <f>+'[2]Energy Usage'!V46+'[3]Energy Usage'!V46+'[4]Energy Usage'!V46+'[5]Energy Usage'!V46</f>
        <v>67119.475851218813</v>
      </c>
      <c r="W46" s="13">
        <f>+'[2]Energy Usage'!W46+'[3]Energy Usage'!W46+'[4]Energy Usage'!W46+'[5]Energy Usage'!W46</f>
        <v>62325.227576131751</v>
      </c>
    </row>
    <row r="47" spans="1:23" x14ac:dyDescent="0.25">
      <c r="A47" s="15" t="s">
        <v>11</v>
      </c>
      <c r="B47" s="13">
        <f>+'[2]Energy Usage'!B47+'[3]Energy Usage'!B47+'[4]Energy Usage'!B47+'[5]Energy Usage'!B47</f>
        <v>0</v>
      </c>
      <c r="C47" s="13">
        <f>+'[2]Energy Usage'!C47+'[3]Energy Usage'!C47+'[4]Energy Usage'!C47+'[5]Energy Usage'!C47</f>
        <v>11511.468876591111</v>
      </c>
      <c r="D47" s="13">
        <f>+'[2]Energy Usage'!D47+'[3]Energy Usage'!D47+'[4]Energy Usage'!D47+'[5]Energy Usage'!D47</f>
        <v>22200.689976282854</v>
      </c>
      <c r="E47" s="13">
        <f>+'[2]Energy Usage'!E47+'[3]Energy Usage'!E47+'[4]Energy Usage'!E47+'[5]Energy Usage'!E47</f>
        <v>32126.395283139478</v>
      </c>
      <c r="F47" s="13">
        <f>+'[2]Energy Usage'!F47+'[3]Energy Usage'!F47+'[4]Energy Usage'!F47+'[5]Energy Usage'!F47</f>
        <v>41343.121639506338</v>
      </c>
      <c r="G47" s="13">
        <f>+'[2]Energy Usage'!G47+'[3]Energy Usage'!G47+'[4]Energy Usage'!G47+'[5]Energy Usage'!G47</f>
        <v>49901.510398989856</v>
      </c>
      <c r="H47" s="13">
        <f>+'[2]Energy Usage'!H47+'[3]Energy Usage'!H47+'[4]Energy Usage'!H47+'[5]Energy Usage'!H47</f>
        <v>57848.585675653114</v>
      </c>
      <c r="I47" s="13">
        <f>+'[2]Energy Usage'!I47+'[3]Energy Usage'!I47+'[4]Energy Usage'!I47+'[5]Energy Usage'!I47</f>
        <v>65228.012718269005</v>
      </c>
      <c r="J47" s="13">
        <f>+'[2]Energy Usage'!J47+'[3]Energy Usage'!J47+'[4]Energy Usage'!J47+'[5]Energy Usage'!J47</f>
        <v>72080.337829269469</v>
      </c>
      <c r="K47" s="13">
        <f>+'[2]Energy Usage'!K47+'[3]Energy Usage'!K47+'[4]Energy Usage'!K47+'[5]Energy Usage'!K47</f>
        <v>78443.211146627043</v>
      </c>
      <c r="L47" s="13">
        <f>+'[2]Energy Usage'!L47+'[3]Energy Usage'!L47+'[4]Energy Usage'!L47+'[5]Energy Usage'!L47</f>
        <v>84351.593512744788</v>
      </c>
      <c r="M47" s="13">
        <f>+'[2]Energy Usage'!M47+'[3]Energy Usage'!M47+'[4]Energy Usage'!M47+'[5]Energy Usage'!M47</f>
        <v>89837.948566996987</v>
      </c>
      <c r="N47" s="13">
        <f>+'[2]Energy Usage'!N47+'[3]Energy Usage'!N47+'[4]Energy Usage'!N47+'[5]Energy Usage'!N47</f>
        <v>94932.421117374019</v>
      </c>
      <c r="O47" s="13">
        <f>+'[2]Energy Usage'!O47+'[3]Energy Usage'!O47+'[4]Energy Usage'!O47+'[5]Energy Usage'!O47</f>
        <v>99663.002771295549</v>
      </c>
      <c r="P47" s="13">
        <f>+'[2]Energy Usage'!P47+'[3]Energy Usage'!P47+'[4]Energy Usage'!P47+'[5]Energy Usage'!P47</f>
        <v>104055.68573565126</v>
      </c>
      <c r="Q47" s="13">
        <f>+'[2]Energy Usage'!Q47+'[3]Energy Usage'!Q47+'[4]Energy Usage'!Q47+'[5]Energy Usage'!Q47</f>
        <v>108134.60563112443</v>
      </c>
      <c r="R47" s="13">
        <f>+'[2]Energy Usage'!R47+'[3]Energy Usage'!R47+'[4]Energy Usage'!R47+'[5]Energy Usage'!R47</f>
        <v>111922.17410549236</v>
      </c>
      <c r="S47" s="13">
        <f>+'[2]Energy Usage'!S47+'[3]Energy Usage'!S47+'[4]Energy Usage'!S47+'[5]Energy Usage'!S47</f>
        <v>115439.20197454831</v>
      </c>
      <c r="T47" s="13">
        <f>+'[2]Energy Usage'!T47+'[3]Energy Usage'!T47+'[4]Energy Usage'!T47+'[5]Energy Usage'!T47</f>
        <v>118705.01356724311</v>
      </c>
      <c r="U47" s="13">
        <f>+'[2]Energy Usage'!U47+'[3]Energy Usage'!U47+'[4]Energy Usage'!U47+'[5]Energy Usage'!U47</f>
        <v>121737.55290331687</v>
      </c>
      <c r="V47" s="13">
        <f>+'[2]Energy Usage'!V47+'[3]Energy Usage'!V47+'[4]Energy Usage'!V47+'[5]Energy Usage'!V47</f>
        <v>124553.4822868139</v>
      </c>
      <c r="W47" s="13">
        <f>+'[2]Energy Usage'!W47+'[3]Energy Usage'!W47+'[4]Energy Usage'!W47+'[5]Energy Usage'!W47</f>
        <v>127168.27385720403</v>
      </c>
    </row>
    <row r="48" spans="1:23" x14ac:dyDescent="0.25">
      <c r="A48" s="15" t="s">
        <v>12</v>
      </c>
      <c r="B48" s="13">
        <f>+'[2]Energy Usage'!B48+'[3]Energy Usage'!B48+'[4]Energy Usage'!B48+'[5]Energy Usage'!B48</f>
        <v>0</v>
      </c>
      <c r="C48" s="13">
        <f>+'[2]Energy Usage'!C48+'[3]Energy Usage'!C48+'[4]Energy Usage'!C48+'[5]Energy Usage'!C48</f>
        <v>0</v>
      </c>
      <c r="D48" s="13">
        <f>+'[2]Energy Usage'!D48+'[3]Energy Usage'!D48+'[4]Energy Usage'!D48+'[5]Energy Usage'!D48</f>
        <v>0</v>
      </c>
      <c r="E48" s="13">
        <f>+'[2]Energy Usage'!E48+'[3]Energy Usage'!E48+'[4]Energy Usage'!E48+'[5]Energy Usage'!E48</f>
        <v>0</v>
      </c>
      <c r="F48" s="13">
        <f>+'[2]Energy Usage'!F48+'[3]Energy Usage'!F48+'[4]Energy Usage'!F48+'[5]Energy Usage'!F48</f>
        <v>0</v>
      </c>
      <c r="G48" s="13">
        <f>+'[2]Energy Usage'!G48+'[3]Energy Usage'!G48+'[4]Energy Usage'!G48+'[5]Energy Usage'!G48</f>
        <v>0</v>
      </c>
      <c r="H48" s="13">
        <f>+'[2]Energy Usage'!H48+'[3]Energy Usage'!H48+'[4]Energy Usage'!H48+'[5]Energy Usage'!H48</f>
        <v>0</v>
      </c>
      <c r="I48" s="13">
        <f>+'[2]Energy Usage'!I48+'[3]Energy Usage'!I48+'[4]Energy Usage'!I48+'[5]Energy Usage'!I48</f>
        <v>0</v>
      </c>
      <c r="J48" s="13">
        <f>+'[2]Energy Usage'!J48+'[3]Energy Usage'!J48+'[4]Energy Usage'!J48+'[5]Energy Usage'!J48</f>
        <v>0</v>
      </c>
      <c r="K48" s="13">
        <f>+'[2]Energy Usage'!K48+'[3]Energy Usage'!K48+'[4]Energy Usage'!K48+'[5]Energy Usage'!K48</f>
        <v>0</v>
      </c>
      <c r="L48" s="13">
        <f>+'[2]Energy Usage'!L48+'[3]Energy Usage'!L48+'[4]Energy Usage'!L48+'[5]Energy Usage'!L48</f>
        <v>0</v>
      </c>
      <c r="M48" s="13">
        <f>+'[2]Energy Usage'!M48+'[3]Energy Usage'!M48+'[4]Energy Usage'!M48+'[5]Energy Usage'!M48</f>
        <v>0</v>
      </c>
      <c r="N48" s="13">
        <f>+'[2]Energy Usage'!N48+'[3]Energy Usage'!N48+'[4]Energy Usage'!N48+'[5]Energy Usage'!N48</f>
        <v>0</v>
      </c>
      <c r="O48" s="13">
        <f>+'[2]Energy Usage'!O48+'[3]Energy Usage'!O48+'[4]Energy Usage'!O48+'[5]Energy Usage'!O48</f>
        <v>0</v>
      </c>
      <c r="P48" s="13">
        <f>+'[2]Energy Usage'!P48+'[3]Energy Usage'!P48+'[4]Energy Usage'!P48+'[5]Energy Usage'!P48</f>
        <v>0</v>
      </c>
      <c r="Q48" s="13">
        <f>+'[2]Energy Usage'!Q48+'[3]Energy Usage'!Q48+'[4]Energy Usage'!Q48+'[5]Energy Usage'!Q48</f>
        <v>0</v>
      </c>
      <c r="R48" s="13">
        <f>+'[2]Energy Usage'!R48+'[3]Energy Usage'!R48+'[4]Energy Usage'!R48+'[5]Energy Usage'!R48</f>
        <v>0</v>
      </c>
      <c r="S48" s="13">
        <f>+'[2]Energy Usage'!S48+'[3]Energy Usage'!S48+'[4]Energy Usage'!S48+'[5]Energy Usage'!S48</f>
        <v>0</v>
      </c>
      <c r="T48" s="13">
        <f>+'[2]Energy Usage'!T48+'[3]Energy Usage'!T48+'[4]Energy Usage'!T48+'[5]Energy Usage'!T48</f>
        <v>0</v>
      </c>
      <c r="U48" s="13">
        <f>+'[2]Energy Usage'!U48+'[3]Energy Usage'!U48+'[4]Energy Usage'!U48+'[5]Energy Usage'!U48</f>
        <v>0</v>
      </c>
      <c r="V48" s="13">
        <f>+'[2]Energy Usage'!V48+'[3]Energy Usage'!V48+'[4]Energy Usage'!V48+'[5]Energy Usage'!V48</f>
        <v>0</v>
      </c>
      <c r="W48" s="13">
        <f>+'[2]Energy Usage'!W48+'[3]Energy Usage'!W48+'[4]Energy Usage'!W48+'[5]Energy Usage'!W48</f>
        <v>0</v>
      </c>
    </row>
    <row r="49" spans="1:23" x14ac:dyDescent="0.25">
      <c r="A49" s="15" t="s">
        <v>13</v>
      </c>
      <c r="B49" s="13">
        <f>+'[2]Energy Usage'!B49+'[3]Energy Usage'!B49+'[4]Energy Usage'!B49+'[5]Energy Usage'!B49</f>
        <v>0</v>
      </c>
      <c r="C49" s="13">
        <f>+'[2]Energy Usage'!C49+'[3]Energy Usage'!C49+'[4]Energy Usage'!C49+'[5]Energy Usage'!C49</f>
        <v>0</v>
      </c>
      <c r="D49" s="13">
        <f>+'[2]Energy Usage'!D49+'[3]Energy Usage'!D49+'[4]Energy Usage'!D49+'[5]Energy Usage'!D49</f>
        <v>0</v>
      </c>
      <c r="E49" s="13">
        <f>+'[2]Energy Usage'!E49+'[3]Energy Usage'!E49+'[4]Energy Usage'!E49+'[5]Energy Usage'!E49</f>
        <v>0</v>
      </c>
      <c r="F49" s="13">
        <f>+'[2]Energy Usage'!F49+'[3]Energy Usage'!F49+'[4]Energy Usage'!F49+'[5]Energy Usage'!F49</f>
        <v>0</v>
      </c>
      <c r="G49" s="13">
        <f>+'[2]Energy Usage'!G49+'[3]Energy Usage'!G49+'[4]Energy Usage'!G49+'[5]Energy Usage'!G49</f>
        <v>0</v>
      </c>
      <c r="H49" s="13">
        <f>+'[2]Energy Usage'!H49+'[3]Energy Usage'!H49+'[4]Energy Usage'!H49+'[5]Energy Usage'!H49</f>
        <v>0</v>
      </c>
      <c r="I49" s="13">
        <f>+'[2]Energy Usage'!I49+'[3]Energy Usage'!I49+'[4]Energy Usage'!I49+'[5]Energy Usage'!I49</f>
        <v>0</v>
      </c>
      <c r="J49" s="13">
        <f>+'[2]Energy Usage'!J49+'[3]Energy Usage'!J49+'[4]Energy Usage'!J49+'[5]Energy Usage'!J49</f>
        <v>0</v>
      </c>
      <c r="K49" s="13">
        <f>+'[2]Energy Usage'!K49+'[3]Energy Usage'!K49+'[4]Energy Usage'!K49+'[5]Energy Usage'!K49</f>
        <v>0</v>
      </c>
      <c r="L49" s="13">
        <f>+'[2]Energy Usage'!L49+'[3]Energy Usage'!L49+'[4]Energy Usage'!L49+'[5]Energy Usage'!L49</f>
        <v>0</v>
      </c>
      <c r="M49" s="13">
        <f>+'[2]Energy Usage'!M49+'[3]Energy Usage'!M49+'[4]Energy Usage'!M49+'[5]Energy Usage'!M49</f>
        <v>0</v>
      </c>
      <c r="N49" s="13">
        <f>+'[2]Energy Usage'!N49+'[3]Energy Usage'!N49+'[4]Energy Usage'!N49+'[5]Energy Usage'!N49</f>
        <v>0</v>
      </c>
      <c r="O49" s="13">
        <f>+'[2]Energy Usage'!O49+'[3]Energy Usage'!O49+'[4]Energy Usage'!O49+'[5]Energy Usage'!O49</f>
        <v>0</v>
      </c>
      <c r="P49" s="13">
        <f>+'[2]Energy Usage'!P49+'[3]Energy Usage'!P49+'[4]Energy Usage'!P49+'[5]Energy Usage'!P49</f>
        <v>0</v>
      </c>
      <c r="Q49" s="13">
        <f>+'[2]Energy Usage'!Q49+'[3]Energy Usage'!Q49+'[4]Energy Usage'!Q49+'[5]Energy Usage'!Q49</f>
        <v>0</v>
      </c>
      <c r="R49" s="13">
        <f>+'[2]Energy Usage'!R49+'[3]Energy Usage'!R49+'[4]Energy Usage'!R49+'[5]Energy Usage'!R49</f>
        <v>0</v>
      </c>
      <c r="S49" s="13">
        <f>+'[2]Energy Usage'!S49+'[3]Energy Usage'!S49+'[4]Energy Usage'!S49+'[5]Energy Usage'!S49</f>
        <v>0</v>
      </c>
      <c r="T49" s="13">
        <f>+'[2]Energy Usage'!T49+'[3]Energy Usage'!T49+'[4]Energy Usage'!T49+'[5]Energy Usage'!T49</f>
        <v>0</v>
      </c>
      <c r="U49" s="13">
        <f>+'[2]Energy Usage'!U49+'[3]Energy Usage'!U49+'[4]Energy Usage'!U49+'[5]Energy Usage'!U49</f>
        <v>0</v>
      </c>
      <c r="V49" s="13">
        <f>+'[2]Energy Usage'!V49+'[3]Energy Usage'!V49+'[4]Energy Usage'!V49+'[5]Energy Usage'!V49</f>
        <v>0</v>
      </c>
      <c r="W49" s="13">
        <f>+'[2]Energy Usage'!W49+'[3]Energy Usage'!W49+'[4]Energy Usage'!W49+'[5]Energy Usage'!W49</f>
        <v>0</v>
      </c>
    </row>
    <row r="50" spans="1:23" x14ac:dyDescent="0.25">
      <c r="A50" s="15" t="s">
        <v>14</v>
      </c>
      <c r="B50" s="13">
        <f>+'[2]Energy Usage'!B50+'[3]Energy Usage'!B50+'[4]Energy Usage'!B50+'[5]Energy Usage'!B50</f>
        <v>0</v>
      </c>
      <c r="C50" s="13">
        <f>+'[2]Energy Usage'!C50+'[3]Energy Usage'!C50+'[4]Energy Usage'!C50+'[5]Energy Usage'!C50</f>
        <v>0</v>
      </c>
      <c r="D50" s="13">
        <f>+'[2]Energy Usage'!D50+'[3]Energy Usage'!D50+'[4]Energy Usage'!D50+'[5]Energy Usage'!D50</f>
        <v>0</v>
      </c>
      <c r="E50" s="13">
        <f>+'[2]Energy Usage'!E50+'[3]Energy Usage'!E50+'[4]Energy Usage'!E50+'[5]Energy Usage'!E50</f>
        <v>0</v>
      </c>
      <c r="F50" s="13">
        <f>+'[2]Energy Usage'!F50+'[3]Energy Usage'!F50+'[4]Energy Usage'!F50+'[5]Energy Usage'!F50</f>
        <v>0</v>
      </c>
      <c r="G50" s="13">
        <f>+'[2]Energy Usage'!G50+'[3]Energy Usage'!G50+'[4]Energy Usage'!G50+'[5]Energy Usage'!G50</f>
        <v>0</v>
      </c>
      <c r="H50" s="13">
        <f>+'[2]Energy Usage'!H50+'[3]Energy Usage'!H50+'[4]Energy Usage'!H50+'[5]Energy Usage'!H50</f>
        <v>0</v>
      </c>
      <c r="I50" s="13">
        <f>+'[2]Energy Usage'!I50+'[3]Energy Usage'!I50+'[4]Energy Usage'!I50+'[5]Energy Usage'!I50</f>
        <v>0</v>
      </c>
      <c r="J50" s="13">
        <f>+'[2]Energy Usage'!J50+'[3]Energy Usage'!J50+'[4]Energy Usage'!J50+'[5]Energy Usage'!J50</f>
        <v>0</v>
      </c>
      <c r="K50" s="13">
        <f>+'[2]Energy Usage'!K50+'[3]Energy Usage'!K50+'[4]Energy Usage'!K50+'[5]Energy Usage'!K50</f>
        <v>0</v>
      </c>
      <c r="L50" s="13">
        <f>+'[2]Energy Usage'!L50+'[3]Energy Usage'!L50+'[4]Energy Usage'!L50+'[5]Energy Usage'!L50</f>
        <v>0</v>
      </c>
      <c r="M50" s="13">
        <f>+'[2]Energy Usage'!M50+'[3]Energy Usage'!M50+'[4]Energy Usage'!M50+'[5]Energy Usage'!M50</f>
        <v>0</v>
      </c>
      <c r="N50" s="13">
        <f>+'[2]Energy Usage'!N50+'[3]Energy Usage'!N50+'[4]Energy Usage'!N50+'[5]Energy Usage'!N50</f>
        <v>0</v>
      </c>
      <c r="O50" s="13">
        <f>+'[2]Energy Usage'!O50+'[3]Energy Usage'!O50+'[4]Energy Usage'!O50+'[5]Energy Usage'!O50</f>
        <v>0</v>
      </c>
      <c r="P50" s="13">
        <f>+'[2]Energy Usage'!P50+'[3]Energy Usage'!P50+'[4]Energy Usage'!P50+'[5]Energy Usage'!P50</f>
        <v>0</v>
      </c>
      <c r="Q50" s="13">
        <f>+'[2]Energy Usage'!Q50+'[3]Energy Usage'!Q50+'[4]Energy Usage'!Q50+'[5]Energy Usage'!Q50</f>
        <v>0</v>
      </c>
      <c r="R50" s="13">
        <f>+'[2]Energy Usage'!R50+'[3]Energy Usage'!R50+'[4]Energy Usage'!R50+'[5]Energy Usage'!R50</f>
        <v>0</v>
      </c>
      <c r="S50" s="13">
        <f>+'[2]Energy Usage'!S50+'[3]Energy Usage'!S50+'[4]Energy Usage'!S50+'[5]Energy Usage'!S50</f>
        <v>0</v>
      </c>
      <c r="T50" s="13">
        <f>+'[2]Energy Usage'!T50+'[3]Energy Usage'!T50+'[4]Energy Usage'!T50+'[5]Energy Usage'!T50</f>
        <v>0</v>
      </c>
      <c r="U50" s="13">
        <f>+'[2]Energy Usage'!U50+'[3]Energy Usage'!U50+'[4]Energy Usage'!U50+'[5]Energy Usage'!U50</f>
        <v>0</v>
      </c>
      <c r="V50" s="13">
        <f>+'[2]Energy Usage'!V50+'[3]Energy Usage'!V50+'[4]Energy Usage'!V50+'[5]Energy Usage'!V50</f>
        <v>0</v>
      </c>
      <c r="W50" s="13">
        <f>+'[2]Energy Usage'!W50+'[3]Energy Usage'!W50+'[4]Energy Usage'!W50+'[5]Energy Usage'!W50</f>
        <v>0</v>
      </c>
    </row>
    <row r="51" spans="1:23" x14ac:dyDescent="0.25">
      <c r="A51" s="15"/>
    </row>
    <row r="52" spans="1:23" x14ac:dyDescent="0.25">
      <c r="A52" s="4" t="s">
        <v>33</v>
      </c>
    </row>
    <row r="53" spans="1:23" x14ac:dyDescent="0.25">
      <c r="A53" s="16" t="s">
        <v>0</v>
      </c>
      <c r="B53" s="19">
        <v>2014</v>
      </c>
      <c r="C53" s="19">
        <v>2015</v>
      </c>
      <c r="D53" s="19">
        <v>2016</v>
      </c>
      <c r="E53" s="19">
        <v>2017</v>
      </c>
      <c r="F53" s="19">
        <v>2018</v>
      </c>
      <c r="G53" s="19">
        <v>2019</v>
      </c>
      <c r="H53" s="19">
        <v>2020</v>
      </c>
      <c r="I53" s="19">
        <v>2021</v>
      </c>
      <c r="J53" s="19">
        <v>2022</v>
      </c>
      <c r="K53" s="19">
        <v>2023</v>
      </c>
      <c r="L53" s="19">
        <v>2024</v>
      </c>
      <c r="M53" s="19">
        <v>2025</v>
      </c>
      <c r="N53" s="19">
        <v>2026</v>
      </c>
      <c r="O53" s="19">
        <v>2027</v>
      </c>
      <c r="P53" s="19">
        <v>2028</v>
      </c>
      <c r="Q53" s="19">
        <v>2029</v>
      </c>
      <c r="R53" s="19">
        <v>2030</v>
      </c>
      <c r="S53" s="19">
        <v>2031</v>
      </c>
      <c r="T53" s="19">
        <v>2032</v>
      </c>
      <c r="U53" s="19">
        <v>2033</v>
      </c>
      <c r="V53" s="19">
        <v>2034</v>
      </c>
      <c r="W53" s="19">
        <v>2035</v>
      </c>
    </row>
    <row r="54" spans="1:23" ht="16.5" thickBot="1" x14ac:dyDescent="0.3">
      <c r="A54" s="26" t="s">
        <v>31</v>
      </c>
      <c r="B54" s="27">
        <f t="shared" ref="B54:W54" si="11">SUM(B55:B59)</f>
        <v>0</v>
      </c>
      <c r="C54" s="27">
        <f t="shared" si="11"/>
        <v>45097.990509266921</v>
      </c>
      <c r="D54" s="27">
        <f t="shared" si="11"/>
        <v>87012.063149806258</v>
      </c>
      <c r="E54" s="27">
        <f t="shared" si="11"/>
        <v>125969.20720259065</v>
      </c>
      <c r="F54" s="27">
        <f t="shared" si="11"/>
        <v>162180.19086403004</v>
      </c>
      <c r="G54" s="27">
        <f t="shared" si="11"/>
        <v>195840.71994093293</v>
      </c>
      <c r="H54" s="27">
        <f t="shared" si="11"/>
        <v>227132.51378367236</v>
      </c>
      <c r="I54" s="27">
        <f t="shared" si="11"/>
        <v>256224.30436908692</v>
      </c>
      <c r="J54" s="27">
        <f t="shared" si="11"/>
        <v>283272.76402239164</v>
      </c>
      <c r="K54" s="27">
        <f t="shared" si="11"/>
        <v>308423.36687528429</v>
      </c>
      <c r="L54" s="27">
        <f t="shared" si="11"/>
        <v>331811.18879334466</v>
      </c>
      <c r="M54" s="27">
        <f t="shared" si="11"/>
        <v>353561.65016774659</v>
      </c>
      <c r="N54" s="27">
        <f t="shared" si="11"/>
        <v>373791.20565237169</v>
      </c>
      <c r="O54" s="27">
        <f t="shared" si="11"/>
        <v>392607.98463590583</v>
      </c>
      <c r="P54" s="27">
        <f t="shared" si="11"/>
        <v>410112.38596781547</v>
      </c>
      <c r="Q54" s="27">
        <f t="shared" si="11"/>
        <v>426397.63020574913</v>
      </c>
      <c r="R54" s="27">
        <f t="shared" si="11"/>
        <v>441550.27241851517</v>
      </c>
      <c r="S54" s="27">
        <f t="shared" si="11"/>
        <v>455650.67836205824</v>
      </c>
      <c r="T54" s="27">
        <f t="shared" si="11"/>
        <v>468773.46664461441</v>
      </c>
      <c r="U54" s="27">
        <f t="shared" si="11"/>
        <v>480987.919310353</v>
      </c>
      <c r="V54" s="27">
        <f t="shared" si="11"/>
        <v>492358.36309729284</v>
      </c>
      <c r="W54" s="27">
        <f t="shared" si="11"/>
        <v>502944.52346414991</v>
      </c>
    </row>
    <row r="55" spans="1:23" ht="16.5" thickTop="1" x14ac:dyDescent="0.25">
      <c r="A55" s="15" t="s">
        <v>8</v>
      </c>
      <c r="B55" s="13">
        <f>+'[2]Energy Usage'!B55+'[3]Energy Usage'!B55+'[4]Energy Usage'!B55+'[5]Energy Usage'!B55</f>
        <v>0</v>
      </c>
      <c r="C55" s="13">
        <f>+'[2]Energy Usage'!C55+'[3]Energy Usage'!C55+'[4]Energy Usage'!C55+'[5]Energy Usage'!C55</f>
        <v>0</v>
      </c>
      <c r="D55" s="13">
        <f>+'[2]Energy Usage'!D55+'[3]Energy Usage'!D55+'[4]Energy Usage'!D55+'[5]Energy Usage'!D55</f>
        <v>0</v>
      </c>
      <c r="E55" s="13">
        <f>+'[2]Energy Usage'!E55+'[3]Energy Usage'!E55+'[4]Energy Usage'!E55+'[5]Energy Usage'!E55</f>
        <v>0</v>
      </c>
      <c r="F55" s="13">
        <f>+'[2]Energy Usage'!F55+'[3]Energy Usage'!F55+'[4]Energy Usage'!F55+'[5]Energy Usage'!F55</f>
        <v>0</v>
      </c>
      <c r="G55" s="13">
        <f>+'[2]Energy Usage'!G55+'[3]Energy Usage'!G55+'[4]Energy Usage'!G55+'[5]Energy Usage'!G55</f>
        <v>0</v>
      </c>
      <c r="H55" s="13">
        <f>+'[2]Energy Usage'!H55+'[3]Energy Usage'!H55+'[4]Energy Usage'!H55+'[5]Energy Usage'!H55</f>
        <v>0</v>
      </c>
      <c r="I55" s="13">
        <f>+'[2]Energy Usage'!I55+'[3]Energy Usage'!I55+'[4]Energy Usage'!I55+'[5]Energy Usage'!I55</f>
        <v>0</v>
      </c>
      <c r="J55" s="13">
        <f>+'[2]Energy Usage'!J55+'[3]Energy Usage'!J55+'[4]Energy Usage'!J55+'[5]Energy Usage'!J55</f>
        <v>0</v>
      </c>
      <c r="K55" s="13">
        <f>+'[2]Energy Usage'!K55+'[3]Energy Usage'!K55+'[4]Energy Usage'!K55+'[5]Energy Usage'!K55</f>
        <v>0</v>
      </c>
      <c r="L55" s="13">
        <f>+'[2]Energy Usage'!L55+'[3]Energy Usage'!L55+'[4]Energy Usage'!L55+'[5]Energy Usage'!L55</f>
        <v>0</v>
      </c>
      <c r="M55" s="13">
        <f>+'[2]Energy Usage'!M55+'[3]Energy Usage'!M55+'[4]Energy Usage'!M55+'[5]Energy Usage'!M55</f>
        <v>0</v>
      </c>
      <c r="N55" s="13">
        <f>+'[2]Energy Usage'!N55+'[3]Energy Usage'!N55+'[4]Energy Usage'!N55+'[5]Energy Usage'!N55</f>
        <v>0</v>
      </c>
      <c r="O55" s="13">
        <f>+'[2]Energy Usage'!O55+'[3]Energy Usage'!O55+'[4]Energy Usage'!O55+'[5]Energy Usage'!O55</f>
        <v>0</v>
      </c>
      <c r="P55" s="13">
        <f>+'[2]Energy Usage'!P55+'[3]Energy Usage'!P55+'[4]Energy Usage'!P55+'[5]Energy Usage'!P55</f>
        <v>0</v>
      </c>
      <c r="Q55" s="13">
        <f>+'[2]Energy Usage'!Q55+'[3]Energy Usage'!Q55+'[4]Energy Usage'!Q55+'[5]Energy Usage'!Q55</f>
        <v>0</v>
      </c>
      <c r="R55" s="13">
        <f>+'[2]Energy Usage'!R55+'[3]Energy Usage'!R55+'[4]Energy Usage'!R55+'[5]Energy Usage'!R55</f>
        <v>0</v>
      </c>
      <c r="S55" s="13">
        <f>+'[2]Energy Usage'!S55+'[3]Energy Usage'!S55+'[4]Energy Usage'!S55+'[5]Energy Usage'!S55</f>
        <v>0</v>
      </c>
      <c r="T55" s="13">
        <f>+'[2]Energy Usage'!T55+'[3]Energy Usage'!T55+'[4]Energy Usage'!T55+'[5]Energy Usage'!T55</f>
        <v>0</v>
      </c>
      <c r="U55" s="13">
        <f>+'[2]Energy Usage'!U55+'[3]Energy Usage'!U55+'[4]Energy Usage'!U55+'[5]Energy Usage'!U55</f>
        <v>0</v>
      </c>
      <c r="V55" s="13">
        <f>+'[2]Energy Usage'!V55+'[3]Energy Usage'!V55+'[4]Energy Usage'!V55+'[5]Energy Usage'!V55</f>
        <v>0</v>
      </c>
      <c r="W55" s="13">
        <f>+'[2]Energy Usage'!W55+'[3]Energy Usage'!W55+'[4]Energy Usage'!W55+'[5]Energy Usage'!W55</f>
        <v>0</v>
      </c>
    </row>
    <row r="56" spans="1:23" x14ac:dyDescent="0.25">
      <c r="A56" s="15" t="s">
        <v>11</v>
      </c>
      <c r="B56" s="13">
        <f>+'[2]Energy Usage'!B56+'[3]Energy Usage'!B56+'[4]Energy Usage'!B56+'[5]Energy Usage'!B56</f>
        <v>0</v>
      </c>
      <c r="C56" s="13">
        <f>+'[2]Energy Usage'!C56+'[3]Energy Usage'!C56+'[4]Energy Usage'!C56+'[5]Energy Usage'!C56</f>
        <v>0</v>
      </c>
      <c r="D56" s="13">
        <f>+'[2]Energy Usage'!D56+'[3]Energy Usage'!D56+'[4]Energy Usage'!D56+'[5]Energy Usage'!D56</f>
        <v>0</v>
      </c>
      <c r="E56" s="13">
        <f>+'[2]Energy Usage'!E56+'[3]Energy Usage'!E56+'[4]Energy Usage'!E56+'[5]Energy Usage'!E56</f>
        <v>0</v>
      </c>
      <c r="F56" s="13">
        <f>+'[2]Energy Usage'!F56+'[3]Energy Usage'!F56+'[4]Energy Usage'!F56+'[5]Energy Usage'!F56</f>
        <v>0</v>
      </c>
      <c r="G56" s="13">
        <f>+'[2]Energy Usage'!G56+'[3]Energy Usage'!G56+'[4]Energy Usage'!G56+'[5]Energy Usage'!G56</f>
        <v>0</v>
      </c>
      <c r="H56" s="13">
        <f>+'[2]Energy Usage'!H56+'[3]Energy Usage'!H56+'[4]Energy Usage'!H56+'[5]Energy Usage'!H56</f>
        <v>0</v>
      </c>
      <c r="I56" s="13">
        <f>+'[2]Energy Usage'!I56+'[3]Energy Usage'!I56+'[4]Energy Usage'!I56+'[5]Energy Usage'!I56</f>
        <v>0</v>
      </c>
      <c r="J56" s="13">
        <f>+'[2]Energy Usage'!J56+'[3]Energy Usage'!J56+'[4]Energy Usage'!J56+'[5]Energy Usage'!J56</f>
        <v>0</v>
      </c>
      <c r="K56" s="13">
        <f>+'[2]Energy Usage'!K56+'[3]Energy Usage'!K56+'[4]Energy Usage'!K56+'[5]Energy Usage'!K56</f>
        <v>0</v>
      </c>
      <c r="L56" s="13">
        <f>+'[2]Energy Usage'!L56+'[3]Energy Usage'!L56+'[4]Energy Usage'!L56+'[5]Energy Usage'!L56</f>
        <v>0</v>
      </c>
      <c r="M56" s="13">
        <f>+'[2]Energy Usage'!M56+'[3]Energy Usage'!M56+'[4]Energy Usage'!M56+'[5]Energy Usage'!M56</f>
        <v>0</v>
      </c>
      <c r="N56" s="13">
        <f>+'[2]Energy Usage'!N56+'[3]Energy Usage'!N56+'[4]Energy Usage'!N56+'[5]Energy Usage'!N56</f>
        <v>0</v>
      </c>
      <c r="O56" s="13">
        <f>+'[2]Energy Usage'!O56+'[3]Energy Usage'!O56+'[4]Energy Usage'!O56+'[5]Energy Usage'!O56</f>
        <v>0</v>
      </c>
      <c r="P56" s="13">
        <f>+'[2]Energy Usage'!P56+'[3]Energy Usage'!P56+'[4]Energy Usage'!P56+'[5]Energy Usage'!P56</f>
        <v>0</v>
      </c>
      <c r="Q56" s="13">
        <f>+'[2]Energy Usage'!Q56+'[3]Energy Usage'!Q56+'[4]Energy Usage'!Q56+'[5]Energy Usage'!Q56</f>
        <v>0</v>
      </c>
      <c r="R56" s="13">
        <f>+'[2]Energy Usage'!R56+'[3]Energy Usage'!R56+'[4]Energy Usage'!R56+'[5]Energy Usage'!R56</f>
        <v>0</v>
      </c>
      <c r="S56" s="13">
        <f>+'[2]Energy Usage'!S56+'[3]Energy Usage'!S56+'[4]Energy Usage'!S56+'[5]Energy Usage'!S56</f>
        <v>0</v>
      </c>
      <c r="T56" s="13">
        <f>+'[2]Energy Usage'!T56+'[3]Energy Usage'!T56+'[4]Energy Usage'!T56+'[5]Energy Usage'!T56</f>
        <v>0</v>
      </c>
      <c r="U56" s="13">
        <f>+'[2]Energy Usage'!U56+'[3]Energy Usage'!U56+'[4]Energy Usage'!U56+'[5]Energy Usage'!U56</f>
        <v>0</v>
      </c>
      <c r="V56" s="13">
        <f>+'[2]Energy Usage'!V56+'[3]Energy Usage'!V56+'[4]Energy Usage'!V56+'[5]Energy Usage'!V56</f>
        <v>0</v>
      </c>
      <c r="W56" s="13">
        <f>+'[2]Energy Usage'!W56+'[3]Energy Usage'!W56+'[4]Energy Usage'!W56+'[5]Energy Usage'!W56</f>
        <v>0</v>
      </c>
    </row>
    <row r="57" spans="1:23" x14ac:dyDescent="0.25">
      <c r="A57" s="15" t="s">
        <v>12</v>
      </c>
      <c r="B57" s="13">
        <f>+'[2]Energy Usage'!B57+'[3]Energy Usage'!B57+'[4]Energy Usage'!B57+'[5]Energy Usage'!B57</f>
        <v>0</v>
      </c>
      <c r="C57" s="13">
        <f>+'[2]Energy Usage'!C57+'[3]Energy Usage'!C57+'[4]Energy Usage'!C57+'[5]Energy Usage'!C57</f>
        <v>3.9661319842493632</v>
      </c>
      <c r="D57" s="13">
        <f>+'[2]Energy Usage'!D57+'[3]Energy Usage'!D57+'[4]Energy Usage'!D57+'[5]Energy Usage'!D57</f>
        <v>7.610982387574567</v>
      </c>
      <c r="E57" s="13">
        <f>+'[2]Energy Usage'!E57+'[3]Energy Usage'!E57+'[4]Energy Usage'!E57+'[5]Energy Usage'!E57</f>
        <v>10.957837664836283</v>
      </c>
      <c r="F57" s="13">
        <f>+'[2]Energy Usage'!F57+'[3]Energy Usage'!F57+'[4]Energy Usage'!F57+'[5]Energy Usage'!F57</f>
        <v>14.028321205778633</v>
      </c>
      <c r="G57" s="13">
        <f>+'[2]Energy Usage'!G57+'[3]Energy Usage'!G57+'[4]Energy Usage'!G57+'[5]Energy Usage'!G57</f>
        <v>16.842512025581264</v>
      </c>
      <c r="H57" s="13">
        <f>+'[2]Energy Usage'!H57+'[3]Energy Usage'!H57+'[4]Energy Usage'!H57+'[5]Energy Usage'!H57</f>
        <v>19.419054979245612</v>
      </c>
      <c r="I57" s="13">
        <f>+'[2]Energy Usage'!I57+'[3]Energy Usage'!I57+'[4]Energy Usage'!I57+'[5]Energy Usage'!I57</f>
        <v>21.775263105291856</v>
      </c>
      <c r="J57" s="13">
        <f>+'[2]Energy Usage'!J57+'[3]Energy Usage'!J57+'[4]Energy Usage'!J57+'[5]Energy Usage'!J57</f>
        <v>23.92721266099219</v>
      </c>
      <c r="K57" s="13">
        <f>+'[2]Energy Usage'!K57+'[3]Energy Usage'!K57+'[4]Energy Usage'!K57+'[5]Energy Usage'!K57</f>
        <v>25.889831371204366</v>
      </c>
      <c r="L57" s="13">
        <f>+'[2]Energy Usage'!L57+'[3]Energy Usage'!L57+'[4]Energy Usage'!L57+'[5]Energy Usage'!L57</f>
        <v>27.676980375576512</v>
      </c>
      <c r="M57" s="13">
        <f>+'[2]Energy Usage'!M57+'[3]Energy Usage'!M57+'[4]Energy Usage'!M57+'[5]Energy Usage'!M57</f>
        <v>29.3015303242653</v>
      </c>
      <c r="N57" s="13">
        <f>+'[2]Energy Usage'!N57+'[3]Energy Usage'!N57+'[4]Energy Usage'!N57+'[5]Energy Usage'!N57</f>
        <v>30.775432040153831</v>
      </c>
      <c r="O57" s="13">
        <f>+'[2]Energy Usage'!O57+'[3]Energy Usage'!O57+'[4]Energy Usage'!O57+'[5]Energy Usage'!O57</f>
        <v>32.109782135696932</v>
      </c>
      <c r="P57" s="13">
        <f>+'[2]Energy Usage'!P57+'[3]Energy Usage'!P57+'[4]Energy Usage'!P57+'[5]Energy Usage'!P57</f>
        <v>33.314883944795824</v>
      </c>
      <c r="Q57" s="13">
        <f>+'[2]Energy Usage'!Q57+'[3]Energy Usage'!Q57+'[4]Energy Usage'!Q57+'[5]Energy Usage'!Q57</f>
        <v>34.40030410435849</v>
      </c>
      <c r="R57" s="13">
        <f>+'[2]Energy Usage'!R57+'[3]Energy Usage'!R57+'[4]Energy Usage'!R57+'[5]Energy Usage'!R57</f>
        <v>35.374925096295854</v>
      </c>
      <c r="S57" s="13">
        <f>+'[2]Energy Usage'!S57+'[3]Energy Usage'!S57+'[4]Energy Usage'!S57+'[5]Energy Usage'!S57</f>
        <v>36.246994038504951</v>
      </c>
      <c r="T57" s="13">
        <f>+'[2]Energy Usage'!T57+'[3]Energy Usage'!T57+'[4]Energy Usage'!T57+'[5]Energy Usage'!T57</f>
        <v>37.024167992777379</v>
      </c>
      <c r="U57" s="13">
        <f>+'[2]Energy Usage'!U57+'[3]Energy Usage'!U57+'[4]Energy Usage'!U57+'[5]Energy Usage'!U57</f>
        <v>37.713556038430397</v>
      </c>
      <c r="V57" s="13">
        <f>+'[2]Energy Usage'!V57+'[3]Energy Usage'!V57+'[4]Energy Usage'!V57+'[5]Energy Usage'!V57</f>
        <v>38.321758342684873</v>
      </c>
      <c r="W57" s="13">
        <f>+'[2]Energy Usage'!W57+'[3]Energy Usage'!W57+'[4]Energy Usage'!W57+'[5]Energy Usage'!W57</f>
        <v>38.854902442310319</v>
      </c>
    </row>
    <row r="58" spans="1:23" x14ac:dyDescent="0.25">
      <c r="A58" s="15" t="s">
        <v>13</v>
      </c>
      <c r="B58" s="13">
        <f>+'[2]Energy Usage'!B58+'[3]Energy Usage'!B58+'[4]Energy Usage'!B58+'[5]Energy Usage'!B58</f>
        <v>0</v>
      </c>
      <c r="C58" s="13">
        <f>+'[2]Energy Usage'!C58+'[3]Energy Usage'!C58+'[4]Energy Usage'!C58+'[5]Energy Usage'!C58</f>
        <v>13284.455891974958</v>
      </c>
      <c r="D58" s="13">
        <f>+'[2]Energy Usage'!D58+'[3]Energy Usage'!D58+'[4]Energy Usage'!D58+'[5]Energy Usage'!D58</f>
        <v>25675.648330917677</v>
      </c>
      <c r="E58" s="13">
        <f>+'[2]Energy Usage'!E58+'[3]Energy Usage'!E58+'[4]Energy Usage'!E58+'[5]Energy Usage'!E58</f>
        <v>37237.607174312347</v>
      </c>
      <c r="F58" s="13">
        <f>+'[2]Energy Usage'!F58+'[3]Energy Usage'!F58+'[4]Energy Usage'!F58+'[5]Energy Usage'!F58</f>
        <v>48029.78311895283</v>
      </c>
      <c r="G58" s="13">
        <f>+'[2]Energy Usage'!G58+'[3]Energy Usage'!G58+'[4]Energy Usage'!G58+'[5]Energy Usage'!G58</f>
        <v>58107.374639073925</v>
      </c>
      <c r="H58" s="13">
        <f>+'[2]Energy Usage'!H58+'[3]Energy Usage'!H58+'[4]Energy Usage'!H58+'[5]Energy Usage'!H58</f>
        <v>67521.631572021637</v>
      </c>
      <c r="I58" s="13">
        <f>+'[2]Energy Usage'!I58+'[3]Energy Usage'!I58+'[4]Energy Usage'!I58+'[5]Energy Usage'!I58</f>
        <v>76320.137019603513</v>
      </c>
      <c r="J58" s="13">
        <f>+'[2]Energy Usage'!J58+'[3]Energy Usage'!J58+'[4]Energy Usage'!J58+'[5]Energy Usage'!J58</f>
        <v>84547.069114109327</v>
      </c>
      <c r="K58" s="13">
        <f>+'[2]Energy Usage'!K58+'[3]Energy Usage'!K58+'[4]Energy Usage'!K58+'[5]Energy Usage'!K58</f>
        <v>92243.444087352225</v>
      </c>
      <c r="L58" s="13">
        <f>+'[2]Energy Usage'!L58+'[3]Energy Usage'!L58+'[4]Energy Usage'!L58+'[5]Energy Usage'!L58</f>
        <v>99447.341978342374</v>
      </c>
      <c r="M58" s="13">
        <f>+'[2]Energy Usage'!M58+'[3]Energy Usage'!M58+'[4]Energy Usage'!M58+'[5]Energy Usage'!M58</f>
        <v>106194.11621980625</v>
      </c>
      <c r="N58" s="13">
        <f>+'[2]Energy Usage'!N58+'[3]Energy Usage'!N58+'[4]Energy Usage'!N58+'[5]Energy Usage'!N58</f>
        <v>112516.58825517955</v>
      </c>
      <c r="O58" s="13">
        <f>+'[2]Energy Usage'!O58+'[3]Energy Usage'!O58+'[4]Energy Usage'!O58+'[5]Energy Usage'!O58</f>
        <v>118445.22825544365</v>
      </c>
      <c r="P58" s="13">
        <f>+'[2]Energy Usage'!P58+'[3]Energy Usage'!P58+'[4]Energy Usage'!P58+'[5]Energy Usage'!P58</f>
        <v>124008.32292879332</v>
      </c>
      <c r="Q58" s="13">
        <f>+'[2]Energy Usage'!Q58+'[3]Energy Usage'!Q58+'[4]Energy Usage'!Q58+'[5]Energy Usage'!Q58</f>
        <v>129232.13134519671</v>
      </c>
      <c r="R58" s="13">
        <f>+'[2]Energy Usage'!R58+'[3]Energy Usage'!R58+'[4]Energy Usage'!R58+'[5]Energy Usage'!R58</f>
        <v>134141.02963204813</v>
      </c>
      <c r="S58" s="13">
        <f>+'[2]Energy Usage'!S58+'[3]Energy Usage'!S58+'[4]Energy Usage'!S58+'[5]Energy Usage'!S58</f>
        <v>138757.64533595764</v>
      </c>
      <c r="T58" s="13">
        <f>+'[2]Energy Usage'!T58+'[3]Energy Usage'!T58+'[4]Energy Usage'!T58+'[5]Energy Usage'!T58</f>
        <v>143102.98218893309</v>
      </c>
      <c r="U58" s="13">
        <f>+'[2]Energy Usage'!U58+'[3]Energy Usage'!U58+'[4]Energy Usage'!U58+'[5]Energy Usage'!U58</f>
        <v>147196.53596447856</v>
      </c>
      <c r="V58" s="13">
        <f>+'[2]Energy Usage'!V58+'[3]Energy Usage'!V58+'[4]Energy Usage'!V58+'[5]Energy Usage'!V58</f>
        <v>151056.40206016687</v>
      </c>
      <c r="W58" s="13">
        <f>+'[2]Energy Usage'!W58+'[3]Energy Usage'!W58+'[4]Energy Usage'!W58+'[5]Energy Usage'!W58</f>
        <v>154699.3753977759</v>
      </c>
    </row>
    <row r="59" spans="1:23" x14ac:dyDescent="0.25">
      <c r="A59" s="15" t="s">
        <v>14</v>
      </c>
      <c r="B59" s="13">
        <f>+'[2]Energy Usage'!B59+'[3]Energy Usage'!B59+'[4]Energy Usage'!B59+'[5]Energy Usage'!B59</f>
        <v>0</v>
      </c>
      <c r="C59" s="13">
        <f>+'[2]Energy Usage'!C59+'[3]Energy Usage'!C59+'[4]Energy Usage'!C59+'[5]Energy Usage'!C59</f>
        <v>31809.568485307715</v>
      </c>
      <c r="D59" s="13">
        <f>+'[2]Energy Usage'!D59+'[3]Energy Usage'!D59+'[4]Energy Usage'!D59+'[5]Energy Usage'!D59</f>
        <v>61328.803836501</v>
      </c>
      <c r="E59" s="13">
        <f>+'[2]Energy Usage'!E59+'[3]Energy Usage'!E59+'[4]Energy Usage'!E59+'[5]Energy Usage'!E59</f>
        <v>88720.642190613464</v>
      </c>
      <c r="F59" s="13">
        <f>+'[2]Energy Usage'!F59+'[3]Energy Usage'!F59+'[4]Energy Usage'!F59+'[5]Energy Usage'!F59</f>
        <v>114136.37942387145</v>
      </c>
      <c r="G59" s="13">
        <f>+'[2]Energy Usage'!G59+'[3]Energy Usage'!G59+'[4]Energy Usage'!G59+'[5]Energy Usage'!G59</f>
        <v>137716.50278983344</v>
      </c>
      <c r="H59" s="13">
        <f>+'[2]Energy Usage'!H59+'[3]Energy Usage'!H59+'[4]Energy Usage'!H59+'[5]Energy Usage'!H59</f>
        <v>159591.4631566715</v>
      </c>
      <c r="I59" s="13">
        <f>+'[2]Energy Usage'!I59+'[3]Energy Usage'!I59+'[4]Energy Usage'!I59+'[5]Energy Usage'!I59</f>
        <v>179882.39208637812</v>
      </c>
      <c r="J59" s="13">
        <f>+'[2]Energy Usage'!J59+'[3]Energy Usage'!J59+'[4]Energy Usage'!J59+'[5]Energy Usage'!J59</f>
        <v>198701.76769562133</v>
      </c>
      <c r="K59" s="13">
        <f>+'[2]Energy Usage'!K59+'[3]Energy Usage'!K59+'[4]Energy Usage'!K59+'[5]Energy Usage'!K59</f>
        <v>216154.03295656087</v>
      </c>
      <c r="L59" s="13">
        <f>+'[2]Energy Usage'!L59+'[3]Energy Usage'!L59+'[4]Energy Usage'!L59+'[5]Energy Usage'!L59</f>
        <v>232336.16983462672</v>
      </c>
      <c r="M59" s="13">
        <f>+'[2]Energy Usage'!M59+'[3]Energy Usage'!M59+'[4]Energy Usage'!M59+'[5]Energy Usage'!M59</f>
        <v>247338.23241761609</v>
      </c>
      <c r="N59" s="13">
        <f>+'[2]Energy Usage'!N59+'[3]Energy Usage'!N59+'[4]Energy Usage'!N59+'[5]Energy Usage'!N59</f>
        <v>261243.84196515198</v>
      </c>
      <c r="O59" s="13">
        <f>+'[2]Energy Usage'!O59+'[3]Energy Usage'!O59+'[4]Energy Usage'!O59+'[5]Energy Usage'!O59</f>
        <v>274130.64659832651</v>
      </c>
      <c r="P59" s="13">
        <f>+'[2]Energy Usage'!P59+'[3]Energy Usage'!P59+'[4]Energy Usage'!P59+'[5]Energy Usage'!P59</f>
        <v>286070.74815507734</v>
      </c>
      <c r="Q59" s="13">
        <f>+'[2]Energy Usage'!Q59+'[3]Energy Usage'!Q59+'[4]Energy Usage'!Q59+'[5]Energy Usage'!Q59</f>
        <v>297131.09855644807</v>
      </c>
      <c r="R59" s="13">
        <f>+'[2]Energy Usage'!R59+'[3]Energy Usage'!R59+'[4]Energy Usage'!R59+'[5]Energy Usage'!R59</f>
        <v>307373.86786137079</v>
      </c>
      <c r="S59" s="13">
        <f>+'[2]Energy Usage'!S59+'[3]Energy Usage'!S59+'[4]Energy Usage'!S59+'[5]Energy Usage'!S59</f>
        <v>316856.78603206214</v>
      </c>
      <c r="T59" s="13">
        <f>+'[2]Energy Usage'!T59+'[3]Energy Usage'!T59+'[4]Energy Usage'!T59+'[5]Energy Usage'!T59</f>
        <v>325633.46028768853</v>
      </c>
      <c r="U59" s="13">
        <f>+'[2]Energy Usage'!U59+'[3]Energy Usage'!U59+'[4]Energy Usage'!U59+'[5]Energy Usage'!U59</f>
        <v>333753.66978983599</v>
      </c>
      <c r="V59" s="13">
        <f>+'[2]Energy Usage'!V59+'[3]Energy Usage'!V59+'[4]Energy Usage'!V59+'[5]Energy Usage'!V59</f>
        <v>341263.63927878329</v>
      </c>
      <c r="W59" s="13">
        <f>+'[2]Energy Usage'!W59+'[3]Energy Usage'!W59+'[4]Energy Usage'!W59+'[5]Energy Usage'!W59</f>
        <v>348206.2931639317</v>
      </c>
    </row>
    <row r="61" spans="1:23" x14ac:dyDescent="0.25">
      <c r="A61" s="4" t="s">
        <v>76</v>
      </c>
    </row>
    <row r="62" spans="1:23" x14ac:dyDescent="0.25">
      <c r="A62" s="16" t="s">
        <v>0</v>
      </c>
      <c r="B62" s="19">
        <v>2014</v>
      </c>
      <c r="C62" s="19">
        <v>2015</v>
      </c>
      <c r="D62" s="19">
        <v>2016</v>
      </c>
      <c r="E62" s="19">
        <v>2017</v>
      </c>
      <c r="F62" s="19">
        <v>2018</v>
      </c>
      <c r="G62" s="19">
        <v>2019</v>
      </c>
      <c r="H62" s="19">
        <v>2020</v>
      </c>
      <c r="I62" s="19">
        <v>2021</v>
      </c>
      <c r="J62" s="19">
        <v>2022</v>
      </c>
      <c r="K62" s="19">
        <v>2023</v>
      </c>
      <c r="L62" s="19">
        <v>2024</v>
      </c>
      <c r="M62" s="19">
        <v>2025</v>
      </c>
      <c r="N62" s="19">
        <v>2026</v>
      </c>
      <c r="O62" s="19">
        <v>2027</v>
      </c>
      <c r="P62" s="19">
        <v>2028</v>
      </c>
      <c r="Q62" s="19">
        <v>2029</v>
      </c>
      <c r="R62" s="19">
        <v>2030</v>
      </c>
      <c r="S62" s="19">
        <v>2031</v>
      </c>
      <c r="T62" s="19">
        <v>2032</v>
      </c>
      <c r="U62" s="19">
        <v>2033</v>
      </c>
      <c r="V62" s="19">
        <v>2034</v>
      </c>
      <c r="W62" s="19">
        <v>2035</v>
      </c>
    </row>
    <row r="63" spans="1:23" ht="16.5" thickBot="1" x14ac:dyDescent="0.3">
      <c r="A63" s="26" t="s">
        <v>31</v>
      </c>
      <c r="B63" s="27">
        <f t="shared" ref="B63:W63" si="12">SUM(B64:B68)</f>
        <v>0</v>
      </c>
      <c r="C63" s="27">
        <f t="shared" si="12"/>
        <v>0</v>
      </c>
      <c r="D63" s="27">
        <f t="shared" si="12"/>
        <v>0</v>
      </c>
      <c r="E63" s="27">
        <f t="shared" si="12"/>
        <v>0</v>
      </c>
      <c r="F63" s="27">
        <f t="shared" si="12"/>
        <v>0</v>
      </c>
      <c r="G63" s="27">
        <f t="shared" si="12"/>
        <v>0</v>
      </c>
      <c r="H63" s="27">
        <f t="shared" si="12"/>
        <v>0</v>
      </c>
      <c r="I63" s="27">
        <f t="shared" si="12"/>
        <v>0</v>
      </c>
      <c r="J63" s="27">
        <f t="shared" si="12"/>
        <v>0</v>
      </c>
      <c r="K63" s="27">
        <f t="shared" si="12"/>
        <v>0</v>
      </c>
      <c r="L63" s="27">
        <f t="shared" si="12"/>
        <v>0</v>
      </c>
      <c r="M63" s="27">
        <f t="shared" si="12"/>
        <v>0</v>
      </c>
      <c r="N63" s="27">
        <f t="shared" si="12"/>
        <v>0</v>
      </c>
      <c r="O63" s="27">
        <f t="shared" si="12"/>
        <v>0</v>
      </c>
      <c r="P63" s="27">
        <f t="shared" si="12"/>
        <v>0</v>
      </c>
      <c r="Q63" s="27">
        <f t="shared" si="12"/>
        <v>0</v>
      </c>
      <c r="R63" s="27">
        <f t="shared" si="12"/>
        <v>0</v>
      </c>
      <c r="S63" s="27">
        <f t="shared" si="12"/>
        <v>0</v>
      </c>
      <c r="T63" s="27">
        <f t="shared" si="12"/>
        <v>0</v>
      </c>
      <c r="U63" s="27">
        <f t="shared" si="12"/>
        <v>0</v>
      </c>
      <c r="V63" s="27">
        <f t="shared" si="12"/>
        <v>0</v>
      </c>
      <c r="W63" s="27">
        <f t="shared" si="12"/>
        <v>0</v>
      </c>
    </row>
    <row r="64" spans="1:23" ht="16.5" thickTop="1" x14ac:dyDescent="0.25">
      <c r="A64" s="15" t="s">
        <v>8</v>
      </c>
      <c r="B64" s="13">
        <f>+'[2]Energy Usage'!B64+'[3]Energy Usage'!B64+'[4]Energy Usage'!B64+'[5]Energy Usage'!B64</f>
        <v>0</v>
      </c>
      <c r="C64" s="13">
        <f>+'[2]Energy Usage'!C64+'[3]Energy Usage'!C64+'[4]Energy Usage'!C64+'[5]Energy Usage'!C64</f>
        <v>0</v>
      </c>
      <c r="D64" s="13">
        <f>+'[2]Energy Usage'!D64+'[3]Energy Usage'!D64+'[4]Energy Usage'!D64+'[5]Energy Usage'!D64</f>
        <v>0</v>
      </c>
      <c r="E64" s="13">
        <f>+'[2]Energy Usage'!E64+'[3]Energy Usage'!E64+'[4]Energy Usage'!E64+'[5]Energy Usage'!E64</f>
        <v>0</v>
      </c>
      <c r="F64" s="13">
        <f>+'[2]Energy Usage'!F64+'[3]Energy Usage'!F64+'[4]Energy Usage'!F64+'[5]Energy Usage'!F64</f>
        <v>0</v>
      </c>
      <c r="G64" s="13">
        <f>+'[2]Energy Usage'!G64+'[3]Energy Usage'!G64+'[4]Energy Usage'!G64+'[5]Energy Usage'!G64</f>
        <v>0</v>
      </c>
      <c r="H64" s="13">
        <f>+'[2]Energy Usage'!H64+'[3]Energy Usage'!H64+'[4]Energy Usage'!H64+'[5]Energy Usage'!H64</f>
        <v>0</v>
      </c>
      <c r="I64" s="13">
        <f>+'[2]Energy Usage'!I64+'[3]Energy Usage'!I64+'[4]Energy Usage'!I64+'[5]Energy Usage'!I64</f>
        <v>0</v>
      </c>
      <c r="J64" s="13">
        <f>+'[2]Energy Usage'!J64+'[3]Energy Usage'!J64+'[4]Energy Usage'!J64+'[5]Energy Usage'!J64</f>
        <v>0</v>
      </c>
      <c r="K64" s="13">
        <f>+'[2]Energy Usage'!K64+'[3]Energy Usage'!K64+'[4]Energy Usage'!K64+'[5]Energy Usage'!K64</f>
        <v>0</v>
      </c>
      <c r="L64" s="13">
        <f>+'[2]Energy Usage'!L64+'[3]Energy Usage'!L64+'[4]Energy Usage'!L64+'[5]Energy Usage'!L64</f>
        <v>0</v>
      </c>
      <c r="M64" s="13">
        <f>+'[2]Energy Usage'!M64+'[3]Energy Usage'!M64+'[4]Energy Usage'!M64+'[5]Energy Usage'!M64</f>
        <v>0</v>
      </c>
      <c r="N64" s="13">
        <f>+'[2]Energy Usage'!N64+'[3]Energy Usage'!N64+'[4]Energy Usage'!N64+'[5]Energy Usage'!N64</f>
        <v>0</v>
      </c>
      <c r="O64" s="13">
        <f>+'[2]Energy Usage'!O64+'[3]Energy Usage'!O64+'[4]Energy Usage'!O64+'[5]Energy Usage'!O64</f>
        <v>0</v>
      </c>
      <c r="P64" s="13">
        <f>+'[2]Energy Usage'!P64+'[3]Energy Usage'!P64+'[4]Energy Usage'!P64+'[5]Energy Usage'!P64</f>
        <v>0</v>
      </c>
      <c r="Q64" s="13">
        <f>+'[2]Energy Usage'!Q64+'[3]Energy Usage'!Q64+'[4]Energy Usage'!Q64+'[5]Energy Usage'!Q64</f>
        <v>0</v>
      </c>
      <c r="R64" s="13">
        <f>+'[2]Energy Usage'!R64+'[3]Energy Usage'!R64+'[4]Energy Usage'!R64+'[5]Energy Usage'!R64</f>
        <v>0</v>
      </c>
      <c r="S64" s="13">
        <f>+'[2]Energy Usage'!S64+'[3]Energy Usage'!S64+'[4]Energy Usage'!S64+'[5]Energy Usage'!S64</f>
        <v>0</v>
      </c>
      <c r="T64" s="13">
        <f>+'[2]Energy Usage'!T64+'[3]Energy Usage'!T64+'[4]Energy Usage'!T64+'[5]Energy Usage'!T64</f>
        <v>0</v>
      </c>
      <c r="U64" s="13">
        <f>+'[2]Energy Usage'!U64+'[3]Energy Usage'!U64+'[4]Energy Usage'!U64+'[5]Energy Usage'!U64</f>
        <v>0</v>
      </c>
      <c r="V64" s="13">
        <f>+'[2]Energy Usage'!V64+'[3]Energy Usage'!V64+'[4]Energy Usage'!V64+'[5]Energy Usage'!V64</f>
        <v>0</v>
      </c>
      <c r="W64" s="13">
        <f>+'[2]Energy Usage'!W64+'[3]Energy Usage'!W64+'[4]Energy Usage'!W64+'[5]Energy Usage'!W64</f>
        <v>0</v>
      </c>
    </row>
    <row r="65" spans="1:23" x14ac:dyDescent="0.25">
      <c r="A65" s="15" t="s">
        <v>11</v>
      </c>
      <c r="B65" s="13">
        <f>+'[2]Energy Usage'!B65+'[3]Energy Usage'!B65+'[4]Energy Usage'!B65+'[5]Energy Usage'!B65</f>
        <v>0</v>
      </c>
      <c r="C65" s="13">
        <f>+'[2]Energy Usage'!C65+'[3]Energy Usage'!C65+'[4]Energy Usage'!C65+'[5]Energy Usage'!C65</f>
        <v>0</v>
      </c>
      <c r="D65" s="13">
        <f>+'[2]Energy Usage'!D65+'[3]Energy Usage'!D65+'[4]Energy Usage'!D65+'[5]Energy Usage'!D65</f>
        <v>0</v>
      </c>
      <c r="E65" s="13">
        <f>+'[2]Energy Usage'!E65+'[3]Energy Usage'!E65+'[4]Energy Usage'!E65+'[5]Energy Usage'!E65</f>
        <v>0</v>
      </c>
      <c r="F65" s="13">
        <f>+'[2]Energy Usage'!F65+'[3]Energy Usage'!F65+'[4]Energy Usage'!F65+'[5]Energy Usage'!F65</f>
        <v>0</v>
      </c>
      <c r="G65" s="13">
        <f>+'[2]Energy Usage'!G65+'[3]Energy Usage'!G65+'[4]Energy Usage'!G65+'[5]Energy Usage'!G65</f>
        <v>0</v>
      </c>
      <c r="H65" s="13">
        <f>+'[2]Energy Usage'!H65+'[3]Energy Usage'!H65+'[4]Energy Usage'!H65+'[5]Energy Usage'!H65</f>
        <v>0</v>
      </c>
      <c r="I65" s="13">
        <f>+'[2]Energy Usage'!I65+'[3]Energy Usage'!I65+'[4]Energy Usage'!I65+'[5]Energy Usage'!I65</f>
        <v>0</v>
      </c>
      <c r="J65" s="13">
        <f>+'[2]Energy Usage'!J65+'[3]Energy Usage'!J65+'[4]Energy Usage'!J65+'[5]Energy Usage'!J65</f>
        <v>0</v>
      </c>
      <c r="K65" s="13">
        <f>+'[2]Energy Usage'!K65+'[3]Energy Usage'!K65+'[4]Energy Usage'!K65+'[5]Energy Usage'!K65</f>
        <v>0</v>
      </c>
      <c r="L65" s="13">
        <f>+'[2]Energy Usage'!L65+'[3]Energy Usage'!L65+'[4]Energy Usage'!L65+'[5]Energy Usage'!L65</f>
        <v>0</v>
      </c>
      <c r="M65" s="13">
        <f>+'[2]Energy Usage'!M65+'[3]Energy Usage'!M65+'[4]Energy Usage'!M65+'[5]Energy Usage'!M65</f>
        <v>0</v>
      </c>
      <c r="N65" s="13">
        <f>+'[2]Energy Usage'!N65+'[3]Energy Usage'!N65+'[4]Energy Usage'!N65+'[5]Energy Usage'!N65</f>
        <v>0</v>
      </c>
      <c r="O65" s="13">
        <f>+'[2]Energy Usage'!O65+'[3]Energy Usage'!O65+'[4]Energy Usage'!O65+'[5]Energy Usage'!O65</f>
        <v>0</v>
      </c>
      <c r="P65" s="13">
        <f>+'[2]Energy Usage'!P65+'[3]Energy Usage'!P65+'[4]Energy Usage'!P65+'[5]Energy Usage'!P65</f>
        <v>0</v>
      </c>
      <c r="Q65" s="13">
        <f>+'[2]Energy Usage'!Q65+'[3]Energy Usage'!Q65+'[4]Energy Usage'!Q65+'[5]Energy Usage'!Q65</f>
        <v>0</v>
      </c>
      <c r="R65" s="13">
        <f>+'[2]Energy Usage'!R65+'[3]Energy Usage'!R65+'[4]Energy Usage'!R65+'[5]Energy Usage'!R65</f>
        <v>0</v>
      </c>
      <c r="S65" s="13">
        <f>+'[2]Energy Usage'!S65+'[3]Energy Usage'!S65+'[4]Energy Usage'!S65+'[5]Energy Usage'!S65</f>
        <v>0</v>
      </c>
      <c r="T65" s="13">
        <f>+'[2]Energy Usage'!T65+'[3]Energy Usage'!T65+'[4]Energy Usage'!T65+'[5]Energy Usage'!T65</f>
        <v>0</v>
      </c>
      <c r="U65" s="13">
        <f>+'[2]Energy Usage'!U65+'[3]Energy Usage'!U65+'[4]Energy Usage'!U65+'[5]Energy Usage'!U65</f>
        <v>0</v>
      </c>
      <c r="V65" s="13">
        <f>+'[2]Energy Usage'!V65+'[3]Energy Usage'!V65+'[4]Energy Usage'!V65+'[5]Energy Usage'!V65</f>
        <v>0</v>
      </c>
      <c r="W65" s="13">
        <f>+'[2]Energy Usage'!W65+'[3]Energy Usage'!W65+'[4]Energy Usage'!W65+'[5]Energy Usage'!W65</f>
        <v>0</v>
      </c>
    </row>
    <row r="66" spans="1:23" x14ac:dyDescent="0.25">
      <c r="A66" s="15" t="s">
        <v>12</v>
      </c>
      <c r="B66" s="13">
        <f>+'[2]Energy Usage'!B66+'[3]Energy Usage'!B66+'[4]Energy Usage'!B66+'[5]Energy Usage'!B66</f>
        <v>0</v>
      </c>
      <c r="C66" s="13">
        <f>+'[2]Energy Usage'!C66+'[3]Energy Usage'!C66+'[4]Energy Usage'!C66+'[5]Energy Usage'!C66</f>
        <v>0</v>
      </c>
      <c r="D66" s="13">
        <f>+'[2]Energy Usage'!D66+'[3]Energy Usage'!D66+'[4]Energy Usage'!D66+'[5]Energy Usage'!D66</f>
        <v>0</v>
      </c>
      <c r="E66" s="13">
        <f>+'[2]Energy Usage'!E66+'[3]Energy Usage'!E66+'[4]Energy Usage'!E66+'[5]Energy Usage'!E66</f>
        <v>0</v>
      </c>
      <c r="F66" s="13">
        <f>+'[2]Energy Usage'!F66+'[3]Energy Usage'!F66+'[4]Energy Usage'!F66+'[5]Energy Usage'!F66</f>
        <v>0</v>
      </c>
      <c r="G66" s="13">
        <f>+'[2]Energy Usage'!G66+'[3]Energy Usage'!G66+'[4]Energy Usage'!G66+'[5]Energy Usage'!G66</f>
        <v>0</v>
      </c>
      <c r="H66" s="13">
        <f>+'[2]Energy Usage'!H66+'[3]Energy Usage'!H66+'[4]Energy Usage'!H66+'[5]Energy Usage'!H66</f>
        <v>0</v>
      </c>
      <c r="I66" s="13">
        <f>+'[2]Energy Usage'!I66+'[3]Energy Usage'!I66+'[4]Energy Usage'!I66+'[5]Energy Usage'!I66</f>
        <v>0</v>
      </c>
      <c r="J66" s="13">
        <f>+'[2]Energy Usage'!J66+'[3]Energy Usage'!J66+'[4]Energy Usage'!J66+'[5]Energy Usage'!J66</f>
        <v>0</v>
      </c>
      <c r="K66" s="13">
        <f>+'[2]Energy Usage'!K66+'[3]Energy Usage'!K66+'[4]Energy Usage'!K66+'[5]Energy Usage'!K66</f>
        <v>0</v>
      </c>
      <c r="L66" s="13">
        <f>+'[2]Energy Usage'!L66+'[3]Energy Usage'!L66+'[4]Energy Usage'!L66+'[5]Energy Usage'!L66</f>
        <v>0</v>
      </c>
      <c r="M66" s="13">
        <f>+'[2]Energy Usage'!M66+'[3]Energy Usage'!M66+'[4]Energy Usage'!M66+'[5]Energy Usage'!M66</f>
        <v>0</v>
      </c>
      <c r="N66" s="13">
        <f>+'[2]Energy Usage'!N66+'[3]Energy Usage'!N66+'[4]Energy Usage'!N66+'[5]Energy Usage'!N66</f>
        <v>0</v>
      </c>
      <c r="O66" s="13">
        <f>+'[2]Energy Usage'!O66+'[3]Energy Usage'!O66+'[4]Energy Usage'!O66+'[5]Energy Usage'!O66</f>
        <v>0</v>
      </c>
      <c r="P66" s="13">
        <f>+'[2]Energy Usage'!P66+'[3]Energy Usage'!P66+'[4]Energy Usage'!P66+'[5]Energy Usage'!P66</f>
        <v>0</v>
      </c>
      <c r="Q66" s="13">
        <f>+'[2]Energy Usage'!Q66+'[3]Energy Usage'!Q66+'[4]Energy Usage'!Q66+'[5]Energy Usage'!Q66</f>
        <v>0</v>
      </c>
      <c r="R66" s="13">
        <f>+'[2]Energy Usage'!R66+'[3]Energy Usage'!R66+'[4]Energy Usage'!R66+'[5]Energy Usage'!R66</f>
        <v>0</v>
      </c>
      <c r="S66" s="13">
        <f>+'[2]Energy Usage'!S66+'[3]Energy Usage'!S66+'[4]Energy Usage'!S66+'[5]Energy Usage'!S66</f>
        <v>0</v>
      </c>
      <c r="T66" s="13">
        <f>+'[2]Energy Usage'!T66+'[3]Energy Usage'!T66+'[4]Energy Usage'!T66+'[5]Energy Usage'!T66</f>
        <v>0</v>
      </c>
      <c r="U66" s="13">
        <f>+'[2]Energy Usage'!U66+'[3]Energy Usage'!U66+'[4]Energy Usage'!U66+'[5]Energy Usage'!U66</f>
        <v>0</v>
      </c>
      <c r="V66" s="13">
        <f>+'[2]Energy Usage'!V66+'[3]Energy Usage'!V66+'[4]Energy Usage'!V66+'[5]Energy Usage'!V66</f>
        <v>0</v>
      </c>
      <c r="W66" s="13">
        <f>+'[2]Energy Usage'!W66+'[3]Energy Usage'!W66+'[4]Energy Usage'!W66+'[5]Energy Usage'!W66</f>
        <v>0</v>
      </c>
    </row>
    <row r="67" spans="1:23" x14ac:dyDescent="0.25">
      <c r="A67" s="15" t="s">
        <v>13</v>
      </c>
      <c r="B67" s="13">
        <f>+'[2]Energy Usage'!B67+'[3]Energy Usage'!B67+'[4]Energy Usage'!B67+'[5]Energy Usage'!B67</f>
        <v>0</v>
      </c>
      <c r="C67" s="13">
        <f>+'[2]Energy Usage'!C67+'[3]Energy Usage'!C67+'[4]Energy Usage'!C67+'[5]Energy Usage'!C67</f>
        <v>0</v>
      </c>
      <c r="D67" s="13">
        <f>+'[2]Energy Usage'!D67+'[3]Energy Usage'!D67+'[4]Energy Usage'!D67+'[5]Energy Usage'!D67</f>
        <v>0</v>
      </c>
      <c r="E67" s="13">
        <f>+'[2]Energy Usage'!E67+'[3]Energy Usage'!E67+'[4]Energy Usage'!E67+'[5]Energy Usage'!E67</f>
        <v>0</v>
      </c>
      <c r="F67" s="13">
        <f>+'[2]Energy Usage'!F67+'[3]Energy Usage'!F67+'[4]Energy Usage'!F67+'[5]Energy Usage'!F67</f>
        <v>0</v>
      </c>
      <c r="G67" s="13">
        <f>+'[2]Energy Usage'!G67+'[3]Energy Usage'!G67+'[4]Energy Usage'!G67+'[5]Energy Usage'!G67</f>
        <v>0</v>
      </c>
      <c r="H67" s="13">
        <f>+'[2]Energy Usage'!H67+'[3]Energy Usage'!H67+'[4]Energy Usage'!H67+'[5]Energy Usage'!H67</f>
        <v>0</v>
      </c>
      <c r="I67" s="13">
        <f>+'[2]Energy Usage'!I67+'[3]Energy Usage'!I67+'[4]Energy Usage'!I67+'[5]Energy Usage'!I67</f>
        <v>0</v>
      </c>
      <c r="J67" s="13">
        <f>+'[2]Energy Usage'!J67+'[3]Energy Usage'!J67+'[4]Energy Usage'!J67+'[5]Energy Usage'!J67</f>
        <v>0</v>
      </c>
      <c r="K67" s="13">
        <f>+'[2]Energy Usage'!K67+'[3]Energy Usage'!K67+'[4]Energy Usage'!K67+'[5]Energy Usage'!K67</f>
        <v>0</v>
      </c>
      <c r="L67" s="13">
        <f>+'[2]Energy Usage'!L67+'[3]Energy Usage'!L67+'[4]Energy Usage'!L67+'[5]Energy Usage'!L67</f>
        <v>0</v>
      </c>
      <c r="M67" s="13">
        <f>+'[2]Energy Usage'!M67+'[3]Energy Usage'!M67+'[4]Energy Usage'!M67+'[5]Energy Usage'!M67</f>
        <v>0</v>
      </c>
      <c r="N67" s="13">
        <f>+'[2]Energy Usage'!N67+'[3]Energy Usage'!N67+'[4]Energy Usage'!N67+'[5]Energy Usage'!N67</f>
        <v>0</v>
      </c>
      <c r="O67" s="13">
        <f>+'[2]Energy Usage'!O67+'[3]Energy Usage'!O67+'[4]Energy Usage'!O67+'[5]Energy Usage'!O67</f>
        <v>0</v>
      </c>
      <c r="P67" s="13">
        <f>+'[2]Energy Usage'!P67+'[3]Energy Usage'!P67+'[4]Energy Usage'!P67+'[5]Energy Usage'!P67</f>
        <v>0</v>
      </c>
      <c r="Q67" s="13">
        <f>+'[2]Energy Usage'!Q67+'[3]Energy Usage'!Q67+'[4]Energy Usage'!Q67+'[5]Energy Usage'!Q67</f>
        <v>0</v>
      </c>
      <c r="R67" s="13">
        <f>+'[2]Energy Usage'!R67+'[3]Energy Usage'!R67+'[4]Energy Usage'!R67+'[5]Energy Usage'!R67</f>
        <v>0</v>
      </c>
      <c r="S67" s="13">
        <f>+'[2]Energy Usage'!S67+'[3]Energy Usage'!S67+'[4]Energy Usage'!S67+'[5]Energy Usage'!S67</f>
        <v>0</v>
      </c>
      <c r="T67" s="13">
        <f>+'[2]Energy Usage'!T67+'[3]Energy Usage'!T67+'[4]Energy Usage'!T67+'[5]Energy Usage'!T67</f>
        <v>0</v>
      </c>
      <c r="U67" s="13">
        <f>+'[2]Energy Usage'!U67+'[3]Energy Usage'!U67+'[4]Energy Usage'!U67+'[5]Energy Usage'!U67</f>
        <v>0</v>
      </c>
      <c r="V67" s="13">
        <f>+'[2]Energy Usage'!V67+'[3]Energy Usage'!V67+'[4]Energy Usage'!V67+'[5]Energy Usage'!V67</f>
        <v>0</v>
      </c>
      <c r="W67" s="13">
        <f>+'[2]Energy Usage'!W67+'[3]Energy Usage'!W67+'[4]Energy Usage'!W67+'[5]Energy Usage'!W67</f>
        <v>0</v>
      </c>
    </row>
    <row r="68" spans="1:23" x14ac:dyDescent="0.25">
      <c r="A68" s="15" t="s">
        <v>14</v>
      </c>
      <c r="B68" s="13">
        <f>+'[2]Energy Usage'!B68+'[3]Energy Usage'!B68+'[4]Energy Usage'!B68+'[5]Energy Usage'!B68</f>
        <v>0</v>
      </c>
      <c r="C68" s="13">
        <f>+'[2]Energy Usage'!C68+'[3]Energy Usage'!C68+'[4]Energy Usage'!C68+'[5]Energy Usage'!C68</f>
        <v>0</v>
      </c>
      <c r="D68" s="13">
        <f>+'[2]Energy Usage'!D68+'[3]Energy Usage'!D68+'[4]Energy Usage'!D68+'[5]Energy Usage'!D68</f>
        <v>0</v>
      </c>
      <c r="E68" s="13">
        <f>+'[2]Energy Usage'!E68+'[3]Energy Usage'!E68+'[4]Energy Usage'!E68+'[5]Energy Usage'!E68</f>
        <v>0</v>
      </c>
      <c r="F68" s="13">
        <f>+'[2]Energy Usage'!F68+'[3]Energy Usage'!F68+'[4]Energy Usage'!F68+'[5]Energy Usage'!F68</f>
        <v>0</v>
      </c>
      <c r="G68" s="13">
        <f>+'[2]Energy Usage'!G68+'[3]Energy Usage'!G68+'[4]Energy Usage'!G68+'[5]Energy Usage'!G68</f>
        <v>0</v>
      </c>
      <c r="H68" s="13">
        <f>+'[2]Energy Usage'!H68+'[3]Energy Usage'!H68+'[4]Energy Usage'!H68+'[5]Energy Usage'!H68</f>
        <v>0</v>
      </c>
      <c r="I68" s="13">
        <f>+'[2]Energy Usage'!I68+'[3]Energy Usage'!I68+'[4]Energy Usage'!I68+'[5]Energy Usage'!I68</f>
        <v>0</v>
      </c>
      <c r="J68" s="13">
        <f>+'[2]Energy Usage'!J68+'[3]Energy Usage'!J68+'[4]Energy Usage'!J68+'[5]Energy Usage'!J68</f>
        <v>0</v>
      </c>
      <c r="K68" s="13">
        <f>+'[2]Energy Usage'!K68+'[3]Energy Usage'!K68+'[4]Energy Usage'!K68+'[5]Energy Usage'!K68</f>
        <v>0</v>
      </c>
      <c r="L68" s="13">
        <f>+'[2]Energy Usage'!L68+'[3]Energy Usage'!L68+'[4]Energy Usage'!L68+'[5]Energy Usage'!L68</f>
        <v>0</v>
      </c>
      <c r="M68" s="13">
        <f>+'[2]Energy Usage'!M68+'[3]Energy Usage'!M68+'[4]Energy Usage'!M68+'[5]Energy Usage'!M68</f>
        <v>0</v>
      </c>
      <c r="N68" s="13">
        <f>+'[2]Energy Usage'!N68+'[3]Energy Usage'!N68+'[4]Energy Usage'!N68+'[5]Energy Usage'!N68</f>
        <v>0</v>
      </c>
      <c r="O68" s="13">
        <f>+'[2]Energy Usage'!O68+'[3]Energy Usage'!O68+'[4]Energy Usage'!O68+'[5]Energy Usage'!O68</f>
        <v>0</v>
      </c>
      <c r="P68" s="13">
        <f>+'[2]Energy Usage'!P68+'[3]Energy Usage'!P68+'[4]Energy Usage'!P68+'[5]Energy Usage'!P68</f>
        <v>0</v>
      </c>
      <c r="Q68" s="13">
        <f>+'[2]Energy Usage'!Q68+'[3]Energy Usage'!Q68+'[4]Energy Usage'!Q68+'[5]Energy Usage'!Q68</f>
        <v>0</v>
      </c>
      <c r="R68" s="13">
        <f>+'[2]Energy Usage'!R68+'[3]Energy Usage'!R68+'[4]Energy Usage'!R68+'[5]Energy Usage'!R68</f>
        <v>0</v>
      </c>
      <c r="S68" s="13">
        <f>+'[2]Energy Usage'!S68+'[3]Energy Usage'!S68+'[4]Energy Usage'!S68+'[5]Energy Usage'!S68</f>
        <v>0</v>
      </c>
      <c r="T68" s="13">
        <f>+'[2]Energy Usage'!T68+'[3]Energy Usage'!T68+'[4]Energy Usage'!T68+'[5]Energy Usage'!T68</f>
        <v>0</v>
      </c>
      <c r="U68" s="13">
        <f>+'[2]Energy Usage'!U68+'[3]Energy Usage'!U68+'[4]Energy Usage'!U68+'[5]Energy Usage'!U68</f>
        <v>0</v>
      </c>
      <c r="V68" s="13">
        <f>+'[2]Energy Usage'!V68+'[3]Energy Usage'!V68+'[4]Energy Usage'!V68+'[5]Energy Usage'!V68</f>
        <v>0</v>
      </c>
      <c r="W68" s="13">
        <f>+'[2]Energy Usage'!W68+'[3]Energy Usage'!W68+'[4]Energy Usage'!W68+'[5]Energy Usage'!W68</f>
        <v>0</v>
      </c>
    </row>
    <row r="69" spans="1:23" x14ac:dyDescent="0.25">
      <c r="A69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19"/>
  <sheetViews>
    <sheetView workbookViewId="0">
      <selection activeCell="C22" sqref="C22"/>
    </sheetView>
  </sheetViews>
  <sheetFormatPr defaultColWidth="9.140625" defaultRowHeight="15.75" x14ac:dyDescent="0.25"/>
  <cols>
    <col min="1" max="1" width="20.7109375" style="3" customWidth="1"/>
    <col min="2" max="11" width="9.7109375" style="3" customWidth="1"/>
    <col min="12" max="16384" width="9.140625" style="3"/>
  </cols>
  <sheetData>
    <row r="1" spans="1:23" ht="15.6" x14ac:dyDescent="0.3">
      <c r="A1" s="105" t="str">
        <f>CONCATENATE("Segment:  ",State,", Single Family, ", SpaceHeat, ", ", TankSize,", ", StartWH, " is starting water heater")</f>
        <v>Segment:  Northwest, Single Family, Gas FAF, &gt;55 Gallons, Electric Resistance is starting water heater</v>
      </c>
    </row>
    <row r="3" spans="1:23" ht="15.6" x14ac:dyDescent="0.3">
      <c r="A3" s="4" t="s">
        <v>82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s="8" customFormat="1" ht="16.5" thickBot="1" x14ac:dyDescent="0.3">
      <c r="A5" s="26" t="s">
        <v>31</v>
      </c>
      <c r="B5" s="27">
        <f t="shared" ref="B5:W5" si="0">SUM(B6:B10)</f>
        <v>88063</v>
      </c>
      <c r="C5" s="27">
        <f t="shared" si="0"/>
        <v>88063</v>
      </c>
      <c r="D5" s="27">
        <f t="shared" si="0"/>
        <v>88062.999999999985</v>
      </c>
      <c r="E5" s="27">
        <f t="shared" si="0"/>
        <v>88063.000000000015</v>
      </c>
      <c r="F5" s="27">
        <f t="shared" si="0"/>
        <v>88063</v>
      </c>
      <c r="G5" s="27">
        <f t="shared" si="0"/>
        <v>88063.000000000015</v>
      </c>
      <c r="H5" s="27">
        <f t="shared" si="0"/>
        <v>88063.000000000015</v>
      </c>
      <c r="I5" s="27">
        <f t="shared" si="0"/>
        <v>88063.000000000015</v>
      </c>
      <c r="J5" s="27">
        <f t="shared" si="0"/>
        <v>88063.000000000015</v>
      </c>
      <c r="K5" s="27">
        <f t="shared" si="0"/>
        <v>88063</v>
      </c>
      <c r="L5" s="27">
        <f t="shared" si="0"/>
        <v>88063.000000000015</v>
      </c>
      <c r="M5" s="27">
        <f t="shared" si="0"/>
        <v>88063.000000000015</v>
      </c>
      <c r="N5" s="27">
        <f t="shared" si="0"/>
        <v>88063</v>
      </c>
      <c r="O5" s="27">
        <f t="shared" si="0"/>
        <v>88063.000000000015</v>
      </c>
      <c r="P5" s="27">
        <f t="shared" si="0"/>
        <v>88063</v>
      </c>
      <c r="Q5" s="27">
        <f t="shared" si="0"/>
        <v>88063.000000000015</v>
      </c>
      <c r="R5" s="27">
        <f t="shared" si="0"/>
        <v>88063</v>
      </c>
      <c r="S5" s="27">
        <f t="shared" si="0"/>
        <v>88063</v>
      </c>
      <c r="T5" s="27">
        <f t="shared" si="0"/>
        <v>88063.000000000015</v>
      </c>
      <c r="U5" s="27">
        <f t="shared" si="0"/>
        <v>88063</v>
      </c>
      <c r="V5" s="27">
        <f t="shared" si="0"/>
        <v>88063</v>
      </c>
      <c r="W5" s="27">
        <f t="shared" si="0"/>
        <v>88063</v>
      </c>
    </row>
    <row r="6" spans="1:23" ht="16.5" thickTop="1" x14ac:dyDescent="0.25">
      <c r="A6" s="3" t="s">
        <v>8</v>
      </c>
      <c r="B6" s="13">
        <f>Households</f>
        <v>88063</v>
      </c>
      <c r="C6" s="13">
        <f>+'[2]Water Heater Stock'!C6+'[3]Water Heater Stock'!C6+'[4]Water Heater Stock'!C6+'[5]Water Heater Stock'!C6</f>
        <v>81772.911021386608</v>
      </c>
      <c r="D6" s="13">
        <f>+'[2]Water Heater Stock'!D6+'[3]Water Heater Stock'!D6+'[4]Water Heater Stock'!D6+'[5]Water Heater Stock'!D6</f>
        <v>75932.112798913688</v>
      </c>
      <c r="E6" s="13">
        <f>+'[2]Water Heater Stock'!E6+'[3]Water Heater Stock'!E6+'[4]Water Heater Stock'!E6+'[5]Water Heater Stock'!E6</f>
        <v>70508.513155269786</v>
      </c>
      <c r="F6" s="13">
        <f>+'[2]Water Heater Stock'!F6+'[3]Water Heater Stock'!F6+'[4]Water Heater Stock'!F6+'[5]Water Heater Stock'!F6</f>
        <v>65472.312211274992</v>
      </c>
      <c r="G6" s="13">
        <f>+'[2]Water Heater Stock'!G6+'[3]Water Heater Stock'!G6+'[4]Water Heater Stock'!G6+'[5]Water Heater Stock'!G6</f>
        <v>60795.83865030187</v>
      </c>
      <c r="H6" s="13">
        <f>+'[2]Water Heater Stock'!H6+'[3]Water Heater Stock'!H6+'[4]Water Heater Stock'!H6+'[5]Water Heater Stock'!H6</f>
        <v>56453.397678094887</v>
      </c>
      <c r="I6" s="13">
        <f>+'[2]Water Heater Stock'!I6+'[3]Water Heater Stock'!I6+'[4]Water Heater Stock'!I6+'[5]Water Heater Stock'!I6</f>
        <v>52421.129842602772</v>
      </c>
      <c r="J6" s="13">
        <f>+'[2]Water Heater Stock'!J6+'[3]Water Heater Stock'!J6+'[4]Water Heater Stock'!J6+'[5]Water Heater Stock'!J6</f>
        <v>48676.879938108686</v>
      </c>
      <c r="K6" s="13">
        <f>+'[2]Water Heater Stock'!K6+'[3]Water Heater Stock'!K6+'[4]Water Heater Stock'!K6+'[5]Water Heater Stock'!K6</f>
        <v>45200.075273351031</v>
      </c>
      <c r="L6" s="13">
        <f>+'[2]Water Heater Stock'!L6+'[3]Water Heater Stock'!L6+'[4]Water Heater Stock'!L6+'[5]Water Heater Stock'!L6</f>
        <v>41971.612634778634</v>
      </c>
      <c r="M6" s="13">
        <f>+'[2]Water Heater Stock'!M6+'[3]Water Heater Stock'!M6+'[4]Water Heater Stock'!M6+'[5]Water Heater Stock'!M6</f>
        <v>38973.753323859011</v>
      </c>
      <c r="N6" s="13">
        <f>+'[2]Water Heater Stock'!N6+'[3]Water Heater Stock'!N6+'[4]Water Heater Stock'!N6+'[5]Water Heater Stock'!N6</f>
        <v>36190.025691721923</v>
      </c>
      <c r="O6" s="13">
        <f>+'[2]Water Heater Stock'!O6+'[3]Water Heater Stock'!O6+'[4]Water Heater Stock'!O6+'[5]Water Heater Stock'!O6</f>
        <v>33605.1346356141</v>
      </c>
      <c r="P6" s="13">
        <f>+'[2]Water Heater Stock'!P6+'[3]Water Heater Stock'!P6+'[4]Water Heater Stock'!P6+'[5]Water Heater Stock'!P6</f>
        <v>31204.877559892862</v>
      </c>
      <c r="Q6" s="13">
        <f>+'[2]Water Heater Stock'!Q6+'[3]Water Heater Stock'!Q6+'[4]Water Heater Stock'!Q6+'[5]Water Heater Stock'!Q6</f>
        <v>28976.066339806057</v>
      </c>
      <c r="R6" s="13">
        <f>+'[2]Water Heater Stock'!R6+'[3]Water Heater Stock'!R6+'[4]Water Heater Stock'!R6+'[5]Water Heater Stock'!R6</f>
        <v>26906.454859287624</v>
      </c>
      <c r="S6" s="13">
        <f>+'[2]Water Heater Stock'!S6+'[3]Water Heater Stock'!S6+'[4]Water Heater Stock'!S6+'[5]Water Heater Stock'!S6</f>
        <v>24984.671724625005</v>
      </c>
      <c r="T6" s="13">
        <f>+'[2]Water Heater Stock'!T6+'[3]Water Heater Stock'!T6+'[4]Water Heater Stock'!T6+'[5]Water Heater Stock'!T6</f>
        <v>23200.157784293155</v>
      </c>
      <c r="U6" s="13">
        <f>+'[2]Water Heater Stock'!U6+'[3]Water Heater Stock'!U6+'[4]Water Heater Stock'!U6+'[5]Water Heater Stock'!U6</f>
        <v>21543.108111657559</v>
      </c>
      <c r="V6" s="13">
        <f>+'[2]Water Heater Stock'!V6+'[3]Water Heater Stock'!V6+'[4]Water Heater Stock'!V6+'[5]Water Heater Stock'!V6</f>
        <v>20004.41813176994</v>
      </c>
      <c r="W6" s="13">
        <f>+'[2]Water Heater Stock'!W6+'[3]Water Heater Stock'!W6+'[4]Water Heater Stock'!W6+'[5]Water Heater Stock'!W6</f>
        <v>18575.633596249958</v>
      </c>
    </row>
    <row r="7" spans="1:23" x14ac:dyDescent="0.25">
      <c r="A7" s="3" t="s">
        <v>11</v>
      </c>
      <c r="B7" s="13">
        <v>0</v>
      </c>
      <c r="C7" s="13">
        <f>+'[2]Water Heater Stock'!C7+'[3]Water Heater Stock'!C7+'[4]Water Heater Stock'!C7+'[5]Water Heater Stock'!C7</f>
        <v>3393.5911347100664</v>
      </c>
      <c r="D7" s="13">
        <f>+'[2]Water Heater Stock'!D7+'[3]Water Heater Stock'!D7+'[4]Water Heater Stock'!D7+'[5]Water Heater Stock'!D7</f>
        <v>6542.2648969460733</v>
      </c>
      <c r="E7" s="13">
        <f>+'[2]Water Heater Stock'!E7+'[3]Water Heater Stock'!E7+'[4]Water Heater Stock'!E7+'[5]Water Heater Stock'!E7</f>
        <v>9463.5422624684797</v>
      </c>
      <c r="F7" s="13">
        <f>+'[2]Water Heater Stock'!F7+'[3]Water Heater Stock'!F7+'[4]Water Heater Stock'!F7+'[5]Water Heater Stock'!F7</f>
        <v>12173.693203864386</v>
      </c>
      <c r="G7" s="13">
        <f>+'[2]Water Heater Stock'!G7+'[3]Water Heater Stock'!G7+'[4]Water Heater Stock'!G7+'[5]Water Heater Stock'!G7</f>
        <v>14687.826045378892</v>
      </c>
      <c r="H7" s="13">
        <f>+'[2]Water Heater Stock'!H7+'[3]Water Heater Stock'!H7+'[4]Water Heater Stock'!H7+'[5]Water Heater Stock'!H7</f>
        <v>17019.970435122577</v>
      </c>
      <c r="I7" s="13">
        <f>+'[2]Water Heater Stock'!I7+'[3]Water Heater Stock'!I7+'[4]Water Heater Stock'!I7+'[5]Water Heater Stock'!I7</f>
        <v>19183.154390558284</v>
      </c>
      <c r="J7" s="13">
        <f>+'[2]Water Heater Stock'!J7+'[3]Water Heater Stock'!J7+'[4]Water Heater Stock'!J7+'[5]Water Heater Stock'!J7</f>
        <v>21189.475840605861</v>
      </c>
      <c r="K7" s="13">
        <f>+'[2]Water Heater Stock'!K7+'[3]Water Heater Stock'!K7+'[4]Water Heater Stock'!K7+'[5]Water Heater Stock'!K7</f>
        <v>23050.169057465246</v>
      </c>
      <c r="L7" s="13">
        <f>+'[2]Water Heater Stock'!L7+'[3]Water Heater Stock'!L7+'[4]Water Heater Stock'!L7+'[5]Water Heater Stock'!L7</f>
        <v>24775.666343179484</v>
      </c>
      <c r="M7" s="13">
        <f>+'[2]Water Heater Stock'!M7+'[3]Water Heater Stock'!M7+'[4]Water Heater Stock'!M7+'[5]Water Heater Stock'!M7</f>
        <v>26375.655309886679</v>
      </c>
      <c r="N7" s="13">
        <f>+'[2]Water Heater Stock'!N7+'[3]Water Heater Stock'!N7+'[4]Water Heater Stock'!N7+'[5]Water Heater Stock'!N7</f>
        <v>27859.132068498933</v>
      </c>
      <c r="O7" s="13">
        <f>+'[2]Water Heater Stock'!O7+'[3]Water Heater Stock'!O7+'[4]Water Heater Stock'!O7+'[5]Water Heater Stock'!O7</f>
        <v>29234.450618065308</v>
      </c>
      <c r="P7" s="13">
        <f>+'[2]Water Heater Stock'!P7+'[3]Water Heater Stock'!P7+'[4]Water Heater Stock'!P7+'[5]Water Heater Stock'!P7</f>
        <v>30509.368707200338</v>
      </c>
      <c r="Q7" s="13">
        <f>+'[2]Water Heater Stock'!Q7+'[3]Water Heater Stock'!Q7+'[4]Water Heater Stock'!Q7+'[5]Water Heater Stock'!Q7</f>
        <v>31691.090419575215</v>
      </c>
      <c r="R7" s="13">
        <f>+'[2]Water Heater Stock'!R7+'[3]Water Heater Stock'!R7+'[4]Water Heater Stock'!R7+'[5]Water Heater Stock'!R7</f>
        <v>32786.305717468953</v>
      </c>
      <c r="S7" s="13">
        <f>+'[2]Water Heater Stock'!S7+'[3]Water Heater Stock'!S7+'[4]Water Heater Stock'!S7+'[5]Water Heater Stock'!S7</f>
        <v>33801.227160663038</v>
      </c>
      <c r="T7" s="13">
        <f>+'[2]Water Heater Stock'!T7+'[3]Water Heater Stock'!T7+'[4]Water Heater Stock'!T7+'[5]Water Heater Stock'!T7</f>
        <v>34741.624002442419</v>
      </c>
      <c r="U7" s="13">
        <f>+'[2]Water Heater Stock'!U7+'[3]Water Heater Stock'!U7+'[4]Water Heater Stock'!U7+'[5]Water Heater Stock'!U7</f>
        <v>35612.853850054475</v>
      </c>
      <c r="V7" s="13">
        <f>+'[2]Water Heater Stock'!V7+'[3]Water Heater Stock'!V7+'[4]Water Heater Stock'!V7+'[5]Water Heater Stock'!V7</f>
        <v>36419.892063595231</v>
      </c>
      <c r="W7" s="13">
        <f>+'[2]Water Heater Stock'!W7+'[3]Water Heater Stock'!W7+'[4]Water Heater Stock'!W7+'[5]Water Heater Stock'!W7</f>
        <v>37167.359054865541</v>
      </c>
    </row>
    <row r="8" spans="1:23" x14ac:dyDescent="0.25">
      <c r="A8" s="3" t="s">
        <v>12</v>
      </c>
      <c r="B8" s="13">
        <v>0</v>
      </c>
      <c r="C8" s="13">
        <f>+'[2]Water Heater Stock'!C8+'[3]Water Heater Stock'!C8+'[4]Water Heater Stock'!C8+'[5]Water Heater Stock'!C8</f>
        <v>0.22864058784375541</v>
      </c>
      <c r="D8" s="13">
        <f>+'[2]Water Heater Stock'!D8+'[3]Water Heater Stock'!D8+'[4]Water Heater Stock'!D8+'[5]Water Heater Stock'!D8</f>
        <v>0.4387598531955732</v>
      </c>
      <c r="E8" s="13">
        <f>+'[2]Water Heater Stock'!E8+'[3]Water Heater Stock'!E8+'[4]Water Heater Stock'!E8+'[5]Water Heater Stock'!E8</f>
        <v>0.63170021954243905</v>
      </c>
      <c r="F8" s="13">
        <f>+'[2]Water Heater Stock'!F8+'[3]Water Heater Stock'!F8+'[4]Water Heater Stock'!F8+'[5]Water Heater Stock'!F8</f>
        <v>0.80870823756947985</v>
      </c>
      <c r="G8" s="13">
        <f>+'[2]Water Heater Stock'!G8+'[3]Water Heater Stock'!G8+'[4]Water Heater Stock'!G8+'[5]Water Heater Stock'!G8</f>
        <v>0.97094142746317202</v>
      </c>
      <c r="H8" s="13">
        <f>+'[2]Water Heater Stock'!H8+'[3]Water Heater Stock'!H8+'[4]Water Heater Stock'!H8+'[5]Water Heater Stock'!H8</f>
        <v>1.1194746325783811</v>
      </c>
      <c r="I8" s="13">
        <f>+'[2]Water Heater Stock'!I8+'[3]Water Heater Stock'!I8+'[4]Water Heater Stock'!I8+'[5]Water Heater Stock'!I8</f>
        <v>1.2553059193738978</v>
      </c>
      <c r="J8" s="13">
        <f>+'[2]Water Heater Stock'!J8+'[3]Water Heater Stock'!J8+'[4]Water Heater Stock'!J8+'[5]Water Heater Stock'!J8</f>
        <v>1.3793620560277953</v>
      </c>
      <c r="K8" s="13">
        <f>+'[2]Water Heater Stock'!K8+'[3]Water Heater Stock'!K8+'[4]Water Heater Stock'!K8+'[5]Water Heater Stock'!K8</f>
        <v>1.4925035998286864</v>
      </c>
      <c r="L8" s="13">
        <f>+'[2]Water Heater Stock'!L8+'[3]Water Heater Stock'!L8+'[4]Water Heater Stock'!L8+'[5]Water Heater Stock'!L8</f>
        <v>1.5955296212890804</v>
      </c>
      <c r="M8" s="13">
        <f>+'[2]Water Heater Stock'!M8+'[3]Water Heater Stock'!M8+'[4]Water Heater Stock'!M8+'[5]Water Heater Stock'!M8</f>
        <v>1.6891820909307449</v>
      </c>
      <c r="N8" s="13">
        <f>+'[2]Water Heater Stock'!N8+'[3]Water Heater Stock'!N8+'[4]Water Heater Stock'!N8+'[5]Water Heater Stock'!N8</f>
        <v>1.7741499528382587</v>
      </c>
      <c r="O8" s="13">
        <f>+'[2]Water Heater Stock'!O8+'[3]Water Heater Stock'!O8+'[4]Water Heater Stock'!O8+'[5]Water Heater Stock'!O8</f>
        <v>1.8510729073556402</v>
      </c>
      <c r="P8" s="13">
        <f>+'[2]Water Heater Stock'!P8+'[3]Water Heater Stock'!P8+'[4]Water Heater Stock'!P8+'[5]Water Heater Stock'!P8</f>
        <v>1.9205449237025927</v>
      </c>
      <c r="Q8" s="13">
        <f>+'[2]Water Heater Stock'!Q8+'[3]Water Heater Stock'!Q8+'[4]Water Heater Stock'!Q8+'[5]Water Heater Stock'!Q8</f>
        <v>1.9831175018027238</v>
      </c>
      <c r="R8" s="13">
        <f>+'[2]Water Heater Stock'!R8+'[3]Water Heater Stock'!R8+'[4]Water Heater Stock'!R8+'[5]Water Heater Stock'!R8</f>
        <v>2.0393027012379354</v>
      </c>
      <c r="S8" s="13">
        <f>+'[2]Water Heater Stock'!S8+'[3]Water Heater Stock'!S8+'[4]Water Heater Stock'!S8+'[5]Water Heater Stock'!S8</f>
        <v>2.0895759539634637</v>
      </c>
      <c r="T8" s="13">
        <f>+'[2]Water Heater Stock'!T8+'[3]Water Heater Stock'!T8+'[4]Water Heater Stock'!T8+'[5]Water Heater Stock'!T8</f>
        <v>2.1343786762297361</v>
      </c>
      <c r="U8" s="13">
        <f>+'[2]Water Heater Stock'!U8+'[3]Water Heater Stock'!U8+'[4]Water Heater Stock'!U8+'[5]Water Heater Stock'!U8</f>
        <v>2.1741206940537836</v>
      </c>
      <c r="V8" s="13">
        <f>+'[2]Water Heater Stock'!V8+'[3]Water Heater Stock'!V8+'[4]Water Heater Stock'!V8+'[5]Water Heater Stock'!V8</f>
        <v>2.2091824955583519</v>
      </c>
      <c r="W8" s="13">
        <f>+'[2]Water Heater Stock'!W8+'[3]Water Heater Stock'!W8+'[4]Water Heater Stock'!W8+'[5]Water Heater Stock'!W8</f>
        <v>2.2399173225454225</v>
      </c>
    </row>
    <row r="9" spans="1:23" x14ac:dyDescent="0.25">
      <c r="A9" s="3" t="s">
        <v>13</v>
      </c>
      <c r="B9" s="13">
        <v>0</v>
      </c>
      <c r="C9" s="13">
        <f>+'[2]Water Heater Stock'!C9+'[3]Water Heater Stock'!C9+'[4]Water Heater Stock'!C9+'[5]Water Heater Stock'!C9</f>
        <v>878.24045934399408</v>
      </c>
      <c r="D9" s="13">
        <f>+'[2]Water Heater Stock'!D9+'[3]Water Heater Stock'!D9+'[4]Water Heater Stock'!D9+'[5]Water Heater Stock'!D9</f>
        <v>1697.426930200575</v>
      </c>
      <c r="E9" s="13">
        <f>+'[2]Water Heater Stock'!E9+'[3]Water Heater Stock'!E9+'[4]Water Heater Stock'!E9+'[5]Water Heater Stock'!E9</f>
        <v>2461.7924509347254</v>
      </c>
      <c r="F9" s="13">
        <f>+'[2]Water Heater Stock'!F9+'[3]Water Heater Stock'!F9+'[4]Water Heater Stock'!F9+'[5]Water Heater Stock'!F9</f>
        <v>3175.2673298469981</v>
      </c>
      <c r="G9" s="13">
        <f>+'[2]Water Heater Stock'!G9+'[3]Water Heater Stock'!G9+'[4]Water Heater Stock'!G9+'[5]Water Heater Stock'!G9</f>
        <v>3841.5007591784047</v>
      </c>
      <c r="H9" s="13">
        <f>+'[2]Water Heater Stock'!H9+'[3]Water Heater Stock'!H9+'[4]Water Heater Stock'!H9+'[5]Water Heater Stock'!H9</f>
        <v>4463.8808852751772</v>
      </c>
      <c r="I9" s="13">
        <f>+'[2]Water Heater Stock'!I9+'[3]Water Heater Stock'!I9+'[4]Water Heater Stock'!I9+'[5]Water Heater Stock'!I9</f>
        <v>5045.5534451948406</v>
      </c>
      <c r="J9" s="13">
        <f>+'[2]Water Heater Stock'!J9+'[3]Water Heater Stock'!J9+'[4]Water Heater Stock'!J9+'[5]Water Heater Stock'!J9</f>
        <v>5589.4390721579548</v>
      </c>
      <c r="K9" s="13">
        <f>+'[2]Water Heater Stock'!K9+'[3]Water Heater Stock'!K9+'[4]Water Heater Stock'!K9+'[5]Water Heater Stock'!K9</f>
        <v>6098.2493649353719</v>
      </c>
      <c r="L9" s="13">
        <f>+'[2]Water Heater Stock'!L9+'[3]Water Heater Stock'!L9+'[4]Water Heater Stock'!L9+'[5]Water Heater Stock'!L9</f>
        <v>6574.5018094688639</v>
      </c>
      <c r="M9" s="13">
        <f>+'[2]Water Heater Stock'!M9+'[3]Water Heater Stock'!M9+'[4]Water Heater Stock'!M9+'[5]Water Heater Stock'!M9</f>
        <v>7020.5336347160592</v>
      </c>
      <c r="N9" s="13">
        <f>+'[2]Water Heater Stock'!N9+'[3]Water Heater Stock'!N9+'[4]Water Heater Stock'!N9+'[5]Water Heater Stock'!N9</f>
        <v>7438.5146788542779</v>
      </c>
      <c r="O9" s="13">
        <f>+'[2]Water Heater Stock'!O9+'[3]Water Heater Stock'!O9+'[4]Water Heater Stock'!O9+'[5]Water Heater Stock'!O9</f>
        <v>7830.459336539694</v>
      </c>
      <c r="P9" s="13">
        <f>+'[2]Water Heater Stock'!P9+'[3]Water Heater Stock'!P9+'[4]Water Heater Stock'!P9+'[5]Water Heater Stock'!P9</f>
        <v>8198.2376528686436</v>
      </c>
      <c r="Q9" s="13">
        <f>+'[2]Water Heater Stock'!Q9+'[3]Water Heater Stock'!Q9+'[4]Water Heater Stock'!Q9+'[5]Water Heater Stock'!Q9</f>
        <v>8543.5856249988792</v>
      </c>
      <c r="R9" s="13">
        <f>+'[2]Water Heater Stock'!R9+'[3]Water Heater Stock'!R9+'[4]Water Heater Stock'!R9+'[5]Water Heater Stock'!R9</f>
        <v>8868.1147680345166</v>
      </c>
      <c r="S9" s="13">
        <f>+'[2]Water Heater Stock'!S9+'[3]Water Heater Stock'!S9+'[4]Water Heater Stock'!S9+'[5]Water Heater Stock'!S9</f>
        <v>9173.3209977353108</v>
      </c>
      <c r="T9" s="13">
        <f>+'[2]Water Heater Stock'!T9+'[3]Water Heater Stock'!T9+'[4]Water Heater Stock'!T9+'[5]Water Heater Stock'!T9</f>
        <v>9460.5928788566816</v>
      </c>
      <c r="U9" s="13">
        <f>+'[2]Water Heater Stock'!U9+'[3]Water Heater Stock'!U9+'[4]Water Heater Stock'!U9+'[5]Water Heater Stock'!U9</f>
        <v>9731.2192844406854</v>
      </c>
      <c r="V9" s="13">
        <f>+'[2]Water Heater Stock'!V9+'[3]Water Heater Stock'!V9+'[4]Water Heater Stock'!V9+'[5]Water Heater Stock'!V9</f>
        <v>9986.3965081410097</v>
      </c>
      <c r="W9" s="13">
        <f>+'[2]Water Heater Stock'!W9+'[3]Water Heater Stock'!W9+'[4]Water Heater Stock'!W9+'[5]Water Heater Stock'!W9</f>
        <v>10227.234868659218</v>
      </c>
    </row>
    <row r="10" spans="1:23" x14ac:dyDescent="0.25">
      <c r="A10" s="3" t="s">
        <v>14</v>
      </c>
      <c r="B10" s="13">
        <v>0</v>
      </c>
      <c r="C10" s="13">
        <f>+'[2]Water Heater Stock'!C10+'[3]Water Heater Stock'!C10+'[4]Water Heater Stock'!C10+'[5]Water Heater Stock'!C10</f>
        <v>2018.0287439714828</v>
      </c>
      <c r="D10" s="13">
        <f>+'[2]Water Heater Stock'!D10+'[3]Water Heater Stock'!D10+'[4]Water Heater Stock'!D10+'[5]Water Heater Stock'!D10</f>
        <v>3890.7566140864715</v>
      </c>
      <c r="E10" s="13">
        <f>+'[2]Water Heater Stock'!E10+'[3]Water Heater Stock'!E10+'[4]Water Heater Stock'!E10+'[5]Water Heater Stock'!E10</f>
        <v>5628.5204311074776</v>
      </c>
      <c r="F10" s="13">
        <f>+'[2]Water Heater Stock'!F10+'[3]Water Heater Stock'!F10+'[4]Water Heater Stock'!F10+'[5]Water Heater Stock'!F10</f>
        <v>7240.9185467760608</v>
      </c>
      <c r="G10" s="13">
        <f>+'[2]Water Heater Stock'!G10+'[3]Water Heater Stock'!G10+'[4]Water Heater Stock'!G10+'[5]Water Heater Stock'!G10</f>
        <v>8736.8636037133692</v>
      </c>
      <c r="H10" s="13">
        <f>+'[2]Water Heater Stock'!H10+'[3]Water Heater Stock'!H10+'[4]Water Heater Stock'!H10+'[5]Water Heater Stock'!H10</f>
        <v>10124.631526874782</v>
      </c>
      <c r="I10" s="13">
        <f>+'[2]Water Heater Stock'!I10+'[3]Water Heater Stock'!I10+'[4]Water Heater Stock'!I10+'[5]Water Heater Stock'!I10</f>
        <v>11411.907015724732</v>
      </c>
      <c r="J10" s="13">
        <f>+'[2]Water Heater Stock'!J10+'[3]Water Heater Stock'!J10+'[4]Water Heater Stock'!J10+'[5]Water Heater Stock'!J10</f>
        <v>12605.825787071473</v>
      </c>
      <c r="K10" s="13">
        <f>+'[2]Water Heater Stock'!K10+'[3]Water Heater Stock'!K10+'[4]Water Heater Stock'!K10+'[5]Water Heater Stock'!K10</f>
        <v>13713.013800648525</v>
      </c>
      <c r="L10" s="13">
        <f>+'[2]Water Heater Stock'!L10+'[3]Water Heater Stock'!L10+'[4]Water Heater Stock'!L10+'[5]Water Heater Stock'!L10</f>
        <v>14739.62368295174</v>
      </c>
      <c r="M10" s="13">
        <f>+'[2]Water Heater Stock'!M10+'[3]Water Heater Stock'!M10+'[4]Water Heater Stock'!M10+'[5]Water Heater Stock'!M10</f>
        <v>15691.368549447334</v>
      </c>
      <c r="N10" s="13">
        <f>+'[2]Water Heater Stock'!N10+'[3]Water Heater Stock'!N10+'[4]Water Heater Stock'!N10+'[5]Water Heater Stock'!N10</f>
        <v>16573.553410972039</v>
      </c>
      <c r="O10" s="13">
        <f>+'[2]Water Heater Stock'!O10+'[3]Water Heater Stock'!O10+'[4]Water Heater Stock'!O10+'[5]Water Heater Stock'!O10</f>
        <v>17391.104336873555</v>
      </c>
      <c r="P10" s="13">
        <f>+'[2]Water Heater Stock'!P10+'[3]Water Heater Stock'!P10+'[4]Water Heater Stock'!P10+'[5]Water Heater Stock'!P10</f>
        <v>18148.595535114458</v>
      </c>
      <c r="Q10" s="13">
        <f>+'[2]Water Heater Stock'!Q10+'[3]Water Heater Stock'!Q10+'[4]Water Heater Stock'!Q10+'[5]Water Heater Stock'!Q10</f>
        <v>18850.274498118055</v>
      </c>
      <c r="R10" s="13">
        <f>+'[2]Water Heater Stock'!R10+'[3]Water Heater Stock'!R10+'[4]Water Heater Stock'!R10+'[5]Water Heater Stock'!R10</f>
        <v>19500.085352507675</v>
      </c>
      <c r="S10" s="13">
        <f>+'[2]Water Heater Stock'!S10+'[3]Water Heater Stock'!S10+'[4]Water Heater Stock'!S10+'[5]Water Heater Stock'!S10</f>
        <v>20101.690541022683</v>
      </c>
      <c r="T10" s="13">
        <f>+'[2]Water Heater Stock'!T10+'[3]Water Heater Stock'!T10+'[4]Water Heater Stock'!T10+'[5]Water Heater Stock'!T10</f>
        <v>20658.490955731522</v>
      </c>
      <c r="U10" s="13">
        <f>+'[2]Water Heater Stock'!U10+'[3]Water Heater Stock'!U10+'[4]Water Heater Stock'!U10+'[5]Water Heater Stock'!U10</f>
        <v>21173.644633153228</v>
      </c>
      <c r="V10" s="13">
        <f>+'[2]Water Heater Stock'!V10+'[3]Water Heater Stock'!V10+'[4]Water Heater Stock'!V10+'[5]Water Heater Stock'!V10</f>
        <v>21650.084113998259</v>
      </c>
      <c r="W10" s="13">
        <f>+'[2]Water Heater Stock'!W10+'[3]Water Heater Stock'!W10+'[4]Water Heater Stock'!W10+'[5]Water Heater Stock'!W10</f>
        <v>22090.532562902743</v>
      </c>
    </row>
    <row r="11" spans="1:23" ht="15.6" x14ac:dyDescent="0.3">
      <c r="A11" s="15"/>
    </row>
    <row r="12" spans="1:23" ht="15.6" x14ac:dyDescent="0.3">
      <c r="A12" s="72" t="s">
        <v>83</v>
      </c>
    </row>
    <row r="13" spans="1:23" s="8" customFormat="1" x14ac:dyDescent="0.25">
      <c r="A13" s="18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s="8" customFormat="1" ht="16.5" thickBot="1" x14ac:dyDescent="0.3">
      <c r="A14" s="26" t="s">
        <v>31</v>
      </c>
      <c r="B14" s="27">
        <f t="shared" ref="B14:W14" si="1">SUM(B15:B19)</f>
        <v>88063</v>
      </c>
      <c r="C14" s="27">
        <f t="shared" si="1"/>
        <v>88063</v>
      </c>
      <c r="D14" s="27">
        <f t="shared" si="1"/>
        <v>88063</v>
      </c>
      <c r="E14" s="27">
        <f t="shared" si="1"/>
        <v>88063</v>
      </c>
      <c r="F14" s="27">
        <f t="shared" si="1"/>
        <v>88063</v>
      </c>
      <c r="G14" s="27">
        <f t="shared" si="1"/>
        <v>88063</v>
      </c>
      <c r="H14" s="27">
        <f t="shared" si="1"/>
        <v>88062.999999999985</v>
      </c>
      <c r="I14" s="27">
        <f t="shared" si="1"/>
        <v>88063</v>
      </c>
      <c r="J14" s="27">
        <f t="shared" si="1"/>
        <v>88063</v>
      </c>
      <c r="K14" s="27">
        <f t="shared" si="1"/>
        <v>88063</v>
      </c>
      <c r="L14" s="27">
        <f t="shared" si="1"/>
        <v>88063</v>
      </c>
      <c r="M14" s="27">
        <f t="shared" si="1"/>
        <v>88063</v>
      </c>
      <c r="N14" s="27">
        <f t="shared" si="1"/>
        <v>88062.999999999985</v>
      </c>
      <c r="O14" s="27">
        <f t="shared" si="1"/>
        <v>88063</v>
      </c>
      <c r="P14" s="27">
        <f t="shared" si="1"/>
        <v>88062.999999999985</v>
      </c>
      <c r="Q14" s="27">
        <f t="shared" si="1"/>
        <v>88062.999999999985</v>
      </c>
      <c r="R14" s="27">
        <f t="shared" si="1"/>
        <v>88062.999999999985</v>
      </c>
      <c r="S14" s="27">
        <f t="shared" si="1"/>
        <v>88062.999999999985</v>
      </c>
      <c r="T14" s="27">
        <f t="shared" si="1"/>
        <v>88062.999999999985</v>
      </c>
      <c r="U14" s="27">
        <f t="shared" si="1"/>
        <v>88062.999999999985</v>
      </c>
      <c r="V14" s="27">
        <f t="shared" si="1"/>
        <v>88063</v>
      </c>
      <c r="W14" s="27">
        <f t="shared" si="1"/>
        <v>88063</v>
      </c>
    </row>
    <row r="15" spans="1:23" ht="16.5" thickTop="1" x14ac:dyDescent="0.25">
      <c r="A15" s="3" t="s">
        <v>8</v>
      </c>
      <c r="B15" s="13">
        <f>Households</f>
        <v>88063</v>
      </c>
      <c r="C15" s="13">
        <f>+'[2]Water Heater Stock'!C15+'[3]Water Heater Stock'!C15+'[4]Water Heater Stock'!C15+'[5]Water Heater Stock'!C15</f>
        <v>81772.78571428571</v>
      </c>
      <c r="D15" s="13">
        <f>+'[2]Water Heater Stock'!D15+'[3]Water Heater Stock'!D15+'[4]Water Heater Stock'!D15+'[5]Water Heater Stock'!D15</f>
        <v>75931.872448979586</v>
      </c>
      <c r="E15" s="13">
        <f>+'[2]Water Heater Stock'!E15+'[3]Water Heater Stock'!E15+'[4]Water Heater Stock'!E15+'[5]Water Heater Stock'!E15</f>
        <v>70508.167274052481</v>
      </c>
      <c r="F15" s="13">
        <f>+'[2]Water Heater Stock'!F15+'[3]Water Heater Stock'!F15+'[4]Water Heater Stock'!F15+'[5]Water Heater Stock'!F15</f>
        <v>65471.869611620161</v>
      </c>
      <c r="G15" s="13">
        <f>+'[2]Water Heater Stock'!G15+'[3]Water Heater Stock'!G15+'[4]Water Heater Stock'!G15+'[5]Water Heater Stock'!G15</f>
        <v>60795.307496504429</v>
      </c>
      <c r="H15" s="13">
        <f>+'[2]Water Heater Stock'!H15+'[3]Water Heater Stock'!H15+'[4]Water Heater Stock'!H15+'[5]Water Heater Stock'!H15</f>
        <v>56452.785532468391</v>
      </c>
      <c r="I15" s="13">
        <f>+'[2]Water Heater Stock'!I15+'[3]Water Heater Stock'!I15+'[4]Water Heater Stock'!I15+'[5]Water Heater Stock'!I15</f>
        <v>52420.443708720653</v>
      </c>
      <c r="J15" s="13">
        <f>+'[2]Water Heater Stock'!J15+'[3]Water Heater Stock'!J15+'[4]Water Heater Stock'!J15+'[5]Water Heater Stock'!J15</f>
        <v>48676.126300954893</v>
      </c>
      <c r="K15" s="13">
        <f>+'[2]Water Heater Stock'!K15+'[3]Water Heater Stock'!K15+'[4]Water Heater Stock'!K15+'[5]Water Heater Stock'!K15</f>
        <v>45199.260136600969</v>
      </c>
      <c r="L15" s="13">
        <f>+'[2]Water Heater Stock'!L15+'[3]Water Heater Stock'!L15+'[4]Water Heater Stock'!L15+'[5]Water Heater Stock'!L15</f>
        <v>41970.741555415188</v>
      </c>
      <c r="M15" s="13">
        <f>+'[2]Water Heater Stock'!M15+'[3]Water Heater Stock'!M15+'[4]Water Heater Stock'!M15+'[5]Water Heater Stock'!M15</f>
        <v>38972.831444314106</v>
      </c>
      <c r="N15" s="13">
        <f>+'[2]Water Heater Stock'!N15+'[3]Water Heater Stock'!N15+'[4]Water Heater Stock'!N15+'[5]Water Heater Stock'!N15</f>
        <v>36189.057769720239</v>
      </c>
      <c r="O15" s="13">
        <f>+'[2]Water Heater Stock'!O15+'[3]Water Heater Stock'!O15+'[4]Water Heater Stock'!O15+'[5]Water Heater Stock'!O15</f>
        <v>33604.125071883085</v>
      </c>
      <c r="P15" s="13">
        <f>+'[2]Water Heater Stock'!P15+'[3]Water Heater Stock'!P15+'[4]Water Heater Stock'!P15+'[5]Water Heater Stock'!P15</f>
        <v>31203.830423891428</v>
      </c>
      <c r="Q15" s="13">
        <f>+'[2]Water Heater Stock'!Q15+'[3]Water Heater Stock'!Q15+'[4]Water Heater Stock'!Q15+'[5]Water Heater Stock'!Q15</f>
        <v>28974.985393613471</v>
      </c>
      <c r="R15" s="13">
        <f>+'[2]Water Heater Stock'!R15+'[3]Water Heater Stock'!R15+'[4]Water Heater Stock'!R15+'[5]Water Heater Stock'!R15</f>
        <v>26905.343579783934</v>
      </c>
      <c r="S15" s="13">
        <f>+'[2]Water Heater Stock'!S15+'[3]Water Heater Stock'!S15+'[4]Water Heater Stock'!S15+'[5]Water Heater Stock'!S15</f>
        <v>24983.533324085081</v>
      </c>
      <c r="T15" s="13">
        <f>+'[2]Water Heater Stock'!T15+'[3]Water Heater Stock'!T15+'[4]Water Heater Stock'!T15+'[5]Water Heater Stock'!T15</f>
        <v>23198.995229507578</v>
      </c>
      <c r="U15" s="13">
        <f>+'[2]Water Heater Stock'!U15+'[3]Water Heater Stock'!U15+'[4]Water Heater Stock'!U15+'[5]Water Heater Stock'!U15</f>
        <v>21541.924141685609</v>
      </c>
      <c r="V15" s="13">
        <f>+'[2]Water Heater Stock'!V15+'[3]Water Heater Stock'!V15+'[4]Water Heater Stock'!V15+'[5]Water Heater Stock'!V15</f>
        <v>20003.215274422349</v>
      </c>
      <c r="W15" s="13">
        <f>+'[2]Water Heater Stock'!W15+'[3]Water Heater Stock'!W15+'[4]Water Heater Stock'!W15+'[5]Water Heater Stock'!W15</f>
        <v>18574.414183392182</v>
      </c>
    </row>
    <row r="16" spans="1:23" x14ac:dyDescent="0.25">
      <c r="A16" s="3" t="s">
        <v>11</v>
      </c>
      <c r="B16" s="13">
        <v>0</v>
      </c>
      <c r="C16" s="13">
        <f>+'[2]Water Heater Stock'!C16+'[3]Water Heater Stock'!C16+'[4]Water Heater Stock'!C16+'[5]Water Heater Stock'!C16</f>
        <v>6290.2142857142862</v>
      </c>
      <c r="D16" s="13">
        <f>+'[2]Water Heater Stock'!D16+'[3]Water Heater Stock'!D16+'[4]Water Heater Stock'!D16+'[5]Water Heater Stock'!D16</f>
        <v>12131.127551020407</v>
      </c>
      <c r="E16" s="13">
        <f>+'[2]Water Heater Stock'!E16+'[3]Water Heater Stock'!E16+'[4]Water Heater Stock'!E16+'[5]Water Heater Stock'!E16</f>
        <v>17554.832725947523</v>
      </c>
      <c r="F16" s="13">
        <f>+'[2]Water Heater Stock'!F16+'[3]Water Heater Stock'!F16+'[4]Water Heater Stock'!F16+'[5]Water Heater Stock'!F16</f>
        <v>22591.130388379843</v>
      </c>
      <c r="G16" s="13">
        <f>+'[2]Water Heater Stock'!G16+'[3]Water Heater Stock'!G16+'[4]Water Heater Stock'!G16+'[5]Water Heater Stock'!G16</f>
        <v>27267.692503495568</v>
      </c>
      <c r="H16" s="13">
        <f>+'[2]Water Heater Stock'!H16+'[3]Water Heater Stock'!H16+'[4]Water Heater Stock'!H16+'[5]Water Heater Stock'!H16</f>
        <v>31610.214467531594</v>
      </c>
      <c r="I16" s="13">
        <f>+'[2]Water Heater Stock'!I16+'[3]Water Heater Stock'!I16+'[4]Water Heater Stock'!I16+'[5]Water Heater Stock'!I16</f>
        <v>35642.556291279339</v>
      </c>
      <c r="J16" s="13">
        <f>+'[2]Water Heater Stock'!J16+'[3]Water Heater Stock'!J16+'[4]Water Heater Stock'!J16+'[5]Water Heater Stock'!J16</f>
        <v>39386.8736990451</v>
      </c>
      <c r="K16" s="13">
        <f>+'[2]Water Heater Stock'!K16+'[3]Water Heater Stock'!K16+'[4]Water Heater Stock'!K16+'[5]Water Heater Stock'!K16</f>
        <v>42863.739863399023</v>
      </c>
      <c r="L16" s="13">
        <f>+'[2]Water Heater Stock'!L16+'[3]Water Heater Stock'!L16+'[4]Water Heater Stock'!L16+'[5]Water Heater Stock'!L16</f>
        <v>46092.258444584804</v>
      </c>
      <c r="M16" s="13">
        <f>+'[2]Water Heater Stock'!M16+'[3]Water Heater Stock'!M16+'[4]Water Heater Stock'!M16+'[5]Water Heater Stock'!M16</f>
        <v>49090.168555685887</v>
      </c>
      <c r="N16" s="13">
        <f>+'[2]Water Heater Stock'!N16+'[3]Water Heater Stock'!N16+'[4]Water Heater Stock'!N16+'[5]Water Heater Stock'!N16</f>
        <v>51873.942230279747</v>
      </c>
      <c r="O16" s="13">
        <f>+'[2]Water Heater Stock'!O16+'[3]Water Heater Stock'!O16+'[4]Water Heater Stock'!O16+'[5]Water Heater Stock'!O16</f>
        <v>54458.874928116908</v>
      </c>
      <c r="P16" s="13">
        <f>+'[2]Water Heater Stock'!P16+'[3]Water Heater Stock'!P16+'[4]Water Heater Stock'!P16+'[5]Water Heater Stock'!P16</f>
        <v>56859.169576108558</v>
      </c>
      <c r="Q16" s="13">
        <f>+'[2]Water Heater Stock'!Q16+'[3]Water Heater Stock'!Q16+'[4]Water Heater Stock'!Q16+'[5]Water Heater Stock'!Q16</f>
        <v>59088.014606386518</v>
      </c>
      <c r="R16" s="13">
        <f>+'[2]Water Heater Stock'!R16+'[3]Water Heater Stock'!R16+'[4]Water Heater Stock'!R16+'[5]Water Heater Stock'!R16</f>
        <v>61157.656420216052</v>
      </c>
      <c r="S16" s="13">
        <f>+'[2]Water Heater Stock'!S16+'[3]Water Heater Stock'!S16+'[4]Water Heater Stock'!S16+'[5]Water Heater Stock'!S16</f>
        <v>63079.466675914904</v>
      </c>
      <c r="T16" s="13">
        <f>+'[2]Water Heater Stock'!T16+'[3]Water Heater Stock'!T16+'[4]Water Heater Stock'!T16+'[5]Water Heater Stock'!T16</f>
        <v>64864.004770492407</v>
      </c>
      <c r="U16" s="13">
        <f>+'[2]Water Heater Stock'!U16+'[3]Water Heater Stock'!U16+'[4]Water Heater Stock'!U16+'[5]Water Heater Stock'!U16</f>
        <v>66521.075858314376</v>
      </c>
      <c r="V16" s="13">
        <f>+'[2]Water Heater Stock'!V16+'[3]Water Heater Stock'!V16+'[4]Water Heater Stock'!V16+'[5]Water Heater Stock'!V16</f>
        <v>68059.784725577643</v>
      </c>
      <c r="W16" s="13">
        <f>+'[2]Water Heater Stock'!W16+'[3]Water Heater Stock'!W16+'[4]Water Heater Stock'!W16+'[5]Water Heater Stock'!W16</f>
        <v>69488.585816607811</v>
      </c>
    </row>
    <row r="17" spans="1:23" x14ac:dyDescent="0.25">
      <c r="A17" s="3" t="s">
        <v>12</v>
      </c>
      <c r="B17" s="13">
        <v>0</v>
      </c>
      <c r="C17" s="13">
        <f>+'[2]Water Heater Stock'!C17+'[3]Water Heater Stock'!C17+'[4]Water Heater Stock'!C17+'[5]Water Heater Stock'!C17</f>
        <v>0</v>
      </c>
      <c r="D17" s="13">
        <f>+'[2]Water Heater Stock'!D17+'[3]Water Heater Stock'!D17+'[4]Water Heater Stock'!D17+'[5]Water Heater Stock'!D17</f>
        <v>0</v>
      </c>
      <c r="E17" s="13">
        <f>+'[2]Water Heater Stock'!E17+'[3]Water Heater Stock'!E17+'[4]Water Heater Stock'!E17+'[5]Water Heater Stock'!E17</f>
        <v>0</v>
      </c>
      <c r="F17" s="13">
        <f>+'[2]Water Heater Stock'!F17+'[3]Water Heater Stock'!F17+'[4]Water Heater Stock'!F17+'[5]Water Heater Stock'!F17</f>
        <v>0</v>
      </c>
      <c r="G17" s="13">
        <f>+'[2]Water Heater Stock'!G17+'[3]Water Heater Stock'!G17+'[4]Water Heater Stock'!G17+'[5]Water Heater Stock'!G17</f>
        <v>0</v>
      </c>
      <c r="H17" s="13">
        <f>+'[2]Water Heater Stock'!H17+'[3]Water Heater Stock'!H17+'[4]Water Heater Stock'!H17+'[5]Water Heater Stock'!H17</f>
        <v>0</v>
      </c>
      <c r="I17" s="13">
        <f>+'[2]Water Heater Stock'!I17+'[3]Water Heater Stock'!I17+'[4]Water Heater Stock'!I17+'[5]Water Heater Stock'!I17</f>
        <v>0</v>
      </c>
      <c r="J17" s="13">
        <f>+'[2]Water Heater Stock'!J17+'[3]Water Heater Stock'!J17+'[4]Water Heater Stock'!J17+'[5]Water Heater Stock'!J17</f>
        <v>0</v>
      </c>
      <c r="K17" s="13">
        <f>+'[2]Water Heater Stock'!K17+'[3]Water Heater Stock'!K17+'[4]Water Heater Stock'!K17+'[5]Water Heater Stock'!K17</f>
        <v>0</v>
      </c>
      <c r="L17" s="13">
        <f>+'[2]Water Heater Stock'!L17+'[3]Water Heater Stock'!L17+'[4]Water Heater Stock'!L17+'[5]Water Heater Stock'!L17</f>
        <v>0</v>
      </c>
      <c r="M17" s="13">
        <f>+'[2]Water Heater Stock'!M17+'[3]Water Heater Stock'!M17+'[4]Water Heater Stock'!M17+'[5]Water Heater Stock'!M17</f>
        <v>0</v>
      </c>
      <c r="N17" s="13">
        <f>+'[2]Water Heater Stock'!N17+'[3]Water Heater Stock'!N17+'[4]Water Heater Stock'!N17+'[5]Water Heater Stock'!N17</f>
        <v>0</v>
      </c>
      <c r="O17" s="13">
        <f>+'[2]Water Heater Stock'!O17+'[3]Water Heater Stock'!O17+'[4]Water Heater Stock'!O17+'[5]Water Heater Stock'!O17</f>
        <v>0</v>
      </c>
      <c r="P17" s="13">
        <f>+'[2]Water Heater Stock'!P17+'[3]Water Heater Stock'!P17+'[4]Water Heater Stock'!P17+'[5]Water Heater Stock'!P17</f>
        <v>0</v>
      </c>
      <c r="Q17" s="13">
        <f>+'[2]Water Heater Stock'!Q17+'[3]Water Heater Stock'!Q17+'[4]Water Heater Stock'!Q17+'[5]Water Heater Stock'!Q17</f>
        <v>0</v>
      </c>
      <c r="R17" s="13">
        <f>+'[2]Water Heater Stock'!R17+'[3]Water Heater Stock'!R17+'[4]Water Heater Stock'!R17+'[5]Water Heater Stock'!R17</f>
        <v>0</v>
      </c>
      <c r="S17" s="13">
        <f>+'[2]Water Heater Stock'!S17+'[3]Water Heater Stock'!S17+'[4]Water Heater Stock'!S17+'[5]Water Heater Stock'!S17</f>
        <v>0</v>
      </c>
      <c r="T17" s="13">
        <f>+'[2]Water Heater Stock'!T17+'[3]Water Heater Stock'!T17+'[4]Water Heater Stock'!T17+'[5]Water Heater Stock'!T17</f>
        <v>0</v>
      </c>
      <c r="U17" s="13">
        <f>+'[2]Water Heater Stock'!U17+'[3]Water Heater Stock'!U17+'[4]Water Heater Stock'!U17+'[5]Water Heater Stock'!U17</f>
        <v>0</v>
      </c>
      <c r="V17" s="13">
        <f>+'[2]Water Heater Stock'!V17+'[3]Water Heater Stock'!V17+'[4]Water Heater Stock'!V17+'[5]Water Heater Stock'!V17</f>
        <v>0</v>
      </c>
      <c r="W17" s="13">
        <f>+'[2]Water Heater Stock'!W17+'[3]Water Heater Stock'!W17+'[4]Water Heater Stock'!W17+'[5]Water Heater Stock'!W17</f>
        <v>0</v>
      </c>
    </row>
    <row r="18" spans="1:23" x14ac:dyDescent="0.25">
      <c r="A18" s="3" t="s">
        <v>13</v>
      </c>
      <c r="B18" s="13">
        <v>0</v>
      </c>
      <c r="C18" s="13">
        <f>+'[2]Water Heater Stock'!C18+'[3]Water Heater Stock'!C18+'[4]Water Heater Stock'!C18+'[5]Water Heater Stock'!C18</f>
        <v>0</v>
      </c>
      <c r="D18" s="13">
        <f>+'[2]Water Heater Stock'!D18+'[3]Water Heater Stock'!D18+'[4]Water Heater Stock'!D18+'[5]Water Heater Stock'!D18</f>
        <v>0</v>
      </c>
      <c r="E18" s="13">
        <f>+'[2]Water Heater Stock'!E18+'[3]Water Heater Stock'!E18+'[4]Water Heater Stock'!E18+'[5]Water Heater Stock'!E18</f>
        <v>0</v>
      </c>
      <c r="F18" s="13">
        <f>+'[2]Water Heater Stock'!F18+'[3]Water Heater Stock'!F18+'[4]Water Heater Stock'!F18+'[5]Water Heater Stock'!F18</f>
        <v>0</v>
      </c>
      <c r="G18" s="13">
        <f>+'[2]Water Heater Stock'!G18+'[3]Water Heater Stock'!G18+'[4]Water Heater Stock'!G18+'[5]Water Heater Stock'!G18</f>
        <v>0</v>
      </c>
      <c r="H18" s="13">
        <f>+'[2]Water Heater Stock'!H18+'[3]Water Heater Stock'!H18+'[4]Water Heater Stock'!H18+'[5]Water Heater Stock'!H18</f>
        <v>0</v>
      </c>
      <c r="I18" s="13">
        <f>+'[2]Water Heater Stock'!I18+'[3]Water Heater Stock'!I18+'[4]Water Heater Stock'!I18+'[5]Water Heater Stock'!I18</f>
        <v>0</v>
      </c>
      <c r="J18" s="13">
        <f>+'[2]Water Heater Stock'!J18+'[3]Water Heater Stock'!J18+'[4]Water Heater Stock'!J18+'[5]Water Heater Stock'!J18</f>
        <v>0</v>
      </c>
      <c r="K18" s="13">
        <f>+'[2]Water Heater Stock'!K18+'[3]Water Heater Stock'!K18+'[4]Water Heater Stock'!K18+'[5]Water Heater Stock'!K18</f>
        <v>0</v>
      </c>
      <c r="L18" s="13">
        <f>+'[2]Water Heater Stock'!L18+'[3]Water Heater Stock'!L18+'[4]Water Heater Stock'!L18+'[5]Water Heater Stock'!L18</f>
        <v>0</v>
      </c>
      <c r="M18" s="13">
        <f>+'[2]Water Heater Stock'!M18+'[3]Water Heater Stock'!M18+'[4]Water Heater Stock'!M18+'[5]Water Heater Stock'!M18</f>
        <v>0</v>
      </c>
      <c r="N18" s="13">
        <f>+'[2]Water Heater Stock'!N18+'[3]Water Heater Stock'!N18+'[4]Water Heater Stock'!N18+'[5]Water Heater Stock'!N18</f>
        <v>0</v>
      </c>
      <c r="O18" s="13">
        <f>+'[2]Water Heater Stock'!O18+'[3]Water Heater Stock'!O18+'[4]Water Heater Stock'!O18+'[5]Water Heater Stock'!O18</f>
        <v>0</v>
      </c>
      <c r="P18" s="13">
        <f>+'[2]Water Heater Stock'!P18+'[3]Water Heater Stock'!P18+'[4]Water Heater Stock'!P18+'[5]Water Heater Stock'!P18</f>
        <v>0</v>
      </c>
      <c r="Q18" s="13">
        <f>+'[2]Water Heater Stock'!Q18+'[3]Water Heater Stock'!Q18+'[4]Water Heater Stock'!Q18+'[5]Water Heater Stock'!Q18</f>
        <v>0</v>
      </c>
      <c r="R18" s="13">
        <f>+'[2]Water Heater Stock'!R18+'[3]Water Heater Stock'!R18+'[4]Water Heater Stock'!R18+'[5]Water Heater Stock'!R18</f>
        <v>0</v>
      </c>
      <c r="S18" s="13">
        <f>+'[2]Water Heater Stock'!S18+'[3]Water Heater Stock'!S18+'[4]Water Heater Stock'!S18+'[5]Water Heater Stock'!S18</f>
        <v>0</v>
      </c>
      <c r="T18" s="13">
        <f>+'[2]Water Heater Stock'!T18+'[3]Water Heater Stock'!T18+'[4]Water Heater Stock'!T18+'[5]Water Heater Stock'!T18</f>
        <v>0</v>
      </c>
      <c r="U18" s="13">
        <f>+'[2]Water Heater Stock'!U18+'[3]Water Heater Stock'!U18+'[4]Water Heater Stock'!U18+'[5]Water Heater Stock'!U18</f>
        <v>0</v>
      </c>
      <c r="V18" s="13">
        <f>+'[2]Water Heater Stock'!V18+'[3]Water Heater Stock'!V18+'[4]Water Heater Stock'!V18+'[5]Water Heater Stock'!V18</f>
        <v>0</v>
      </c>
      <c r="W18" s="13">
        <f>+'[2]Water Heater Stock'!W18+'[3]Water Heater Stock'!W18+'[4]Water Heater Stock'!W18+'[5]Water Heater Stock'!W18</f>
        <v>0</v>
      </c>
    </row>
    <row r="19" spans="1:23" x14ac:dyDescent="0.25">
      <c r="A19" s="3" t="s">
        <v>14</v>
      </c>
      <c r="B19" s="13">
        <v>0</v>
      </c>
      <c r="C19" s="13">
        <f>+'[2]Water Heater Stock'!C19+'[3]Water Heater Stock'!C19+'[4]Water Heater Stock'!C19+'[5]Water Heater Stock'!C19</f>
        <v>0</v>
      </c>
      <c r="D19" s="13">
        <f>+'[2]Water Heater Stock'!D19+'[3]Water Heater Stock'!D19+'[4]Water Heater Stock'!D19+'[5]Water Heater Stock'!D19</f>
        <v>0</v>
      </c>
      <c r="E19" s="13">
        <f>+'[2]Water Heater Stock'!E19+'[3]Water Heater Stock'!E19+'[4]Water Heater Stock'!E19+'[5]Water Heater Stock'!E19</f>
        <v>0</v>
      </c>
      <c r="F19" s="13">
        <f>+'[2]Water Heater Stock'!F19+'[3]Water Heater Stock'!F19+'[4]Water Heater Stock'!F19+'[5]Water Heater Stock'!F19</f>
        <v>0</v>
      </c>
      <c r="G19" s="13">
        <f>+'[2]Water Heater Stock'!G19+'[3]Water Heater Stock'!G19+'[4]Water Heater Stock'!G19+'[5]Water Heater Stock'!G19</f>
        <v>0</v>
      </c>
      <c r="H19" s="13">
        <f>+'[2]Water Heater Stock'!H19+'[3]Water Heater Stock'!H19+'[4]Water Heater Stock'!H19+'[5]Water Heater Stock'!H19</f>
        <v>0</v>
      </c>
      <c r="I19" s="13">
        <f>+'[2]Water Heater Stock'!I19+'[3]Water Heater Stock'!I19+'[4]Water Heater Stock'!I19+'[5]Water Heater Stock'!I19</f>
        <v>0</v>
      </c>
      <c r="J19" s="13">
        <f>+'[2]Water Heater Stock'!J19+'[3]Water Heater Stock'!J19+'[4]Water Heater Stock'!J19+'[5]Water Heater Stock'!J19</f>
        <v>0</v>
      </c>
      <c r="K19" s="13">
        <f>+'[2]Water Heater Stock'!K19+'[3]Water Heater Stock'!K19+'[4]Water Heater Stock'!K19+'[5]Water Heater Stock'!K19</f>
        <v>0</v>
      </c>
      <c r="L19" s="13">
        <f>+'[2]Water Heater Stock'!L19+'[3]Water Heater Stock'!L19+'[4]Water Heater Stock'!L19+'[5]Water Heater Stock'!L19</f>
        <v>0</v>
      </c>
      <c r="M19" s="13">
        <f>+'[2]Water Heater Stock'!M19+'[3]Water Heater Stock'!M19+'[4]Water Heater Stock'!M19+'[5]Water Heater Stock'!M19</f>
        <v>0</v>
      </c>
      <c r="N19" s="13">
        <f>+'[2]Water Heater Stock'!N19+'[3]Water Heater Stock'!N19+'[4]Water Heater Stock'!N19+'[5]Water Heater Stock'!N19</f>
        <v>0</v>
      </c>
      <c r="O19" s="13">
        <f>+'[2]Water Heater Stock'!O19+'[3]Water Heater Stock'!O19+'[4]Water Heater Stock'!O19+'[5]Water Heater Stock'!O19</f>
        <v>0</v>
      </c>
      <c r="P19" s="13">
        <f>+'[2]Water Heater Stock'!P19+'[3]Water Heater Stock'!P19+'[4]Water Heater Stock'!P19+'[5]Water Heater Stock'!P19</f>
        <v>0</v>
      </c>
      <c r="Q19" s="13">
        <f>+'[2]Water Heater Stock'!Q19+'[3]Water Heater Stock'!Q19+'[4]Water Heater Stock'!Q19+'[5]Water Heater Stock'!Q19</f>
        <v>0</v>
      </c>
      <c r="R19" s="13">
        <f>+'[2]Water Heater Stock'!R19+'[3]Water Heater Stock'!R19+'[4]Water Heater Stock'!R19+'[5]Water Heater Stock'!R19</f>
        <v>0</v>
      </c>
      <c r="S19" s="13">
        <f>+'[2]Water Heater Stock'!S19+'[3]Water Heater Stock'!S19+'[4]Water Heater Stock'!S19+'[5]Water Heater Stock'!S19</f>
        <v>0</v>
      </c>
      <c r="T19" s="13">
        <f>+'[2]Water Heater Stock'!T19+'[3]Water Heater Stock'!T19+'[4]Water Heater Stock'!T19+'[5]Water Heater Stock'!T19</f>
        <v>0</v>
      </c>
      <c r="U19" s="13">
        <f>+'[2]Water Heater Stock'!U19+'[3]Water Heater Stock'!U19+'[4]Water Heater Stock'!U19+'[5]Water Heater Stock'!U19</f>
        <v>0</v>
      </c>
      <c r="V19" s="13">
        <f>+'[2]Water Heater Stock'!V19+'[3]Water Heater Stock'!V19+'[4]Water Heater Stock'!V19+'[5]Water Heater Stock'!V19</f>
        <v>0</v>
      </c>
      <c r="W19" s="13">
        <f>+'[2]Water Heater Stock'!W19+'[3]Water Heater Stock'!W19+'[4]Water Heater Stock'!W19+'[5]Water Heater Stock'!W19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Summary-Charts</vt:lpstr>
      <vt:lpstr>Summary-Results</vt:lpstr>
      <vt:lpstr>Input Assumptions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2014-08-12T20:22:43Z</dcterms:created>
  <dcterms:modified xsi:type="dcterms:W3CDTF">2014-09-30T18:09:11Z</dcterms:modified>
</cp:coreProperties>
</file>